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\Downloads\"/>
    </mc:Choice>
  </mc:AlternateContent>
  <xr:revisionPtr revIDLastSave="0" documentId="13_ncr:1_{439A0BF9-51FE-433C-BC6F-61F323A08666}" xr6:coauthVersionLast="47" xr6:coauthVersionMax="47" xr10:uidLastSave="{00000000-0000-0000-0000-000000000000}"/>
  <bookViews>
    <workbookView xWindow="-108" yWindow="-108" windowWidth="23256" windowHeight="12576" xr2:uid="{8DCA757C-0574-41B7-958B-D1748BE948BE}"/>
  </bookViews>
  <sheets>
    <sheet name="Повторний креди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F42" i="1"/>
  <c r="E42" i="1"/>
  <c r="C42" i="1"/>
  <c r="H41" i="1"/>
  <c r="E41" i="1"/>
  <c r="D41" i="1"/>
  <c r="B41" i="1"/>
  <c r="H30" i="1"/>
  <c r="F30" i="1"/>
  <c r="E30" i="1"/>
  <c r="C30" i="1"/>
  <c r="H29" i="1"/>
  <c r="E29" i="1"/>
  <c r="D29" i="1"/>
  <c r="B29" i="1"/>
  <c r="L21" i="1"/>
  <c r="L22" i="1" s="1"/>
  <c r="J21" i="1"/>
  <c r="J22" i="1" s="1"/>
  <c r="L18" i="1"/>
  <c r="K18" i="1"/>
  <c r="J18" i="1"/>
  <c r="E18" i="1"/>
  <c r="D18" i="1"/>
  <c r="G14" i="1"/>
  <c r="G15" i="1" s="1"/>
  <c r="G11" i="1"/>
  <c r="G6" i="1"/>
  <c r="R42" i="1" l="1"/>
  <c r="K21" i="1"/>
  <c r="K22" i="1" s="1"/>
  <c r="D42" i="1"/>
  <c r="D30" i="1"/>
  <c r="R30" i="1"/>
  <c r="B42" i="1"/>
  <c r="Q42" i="1" s="1"/>
  <c r="E21" i="1" s="1"/>
  <c r="B30" i="1"/>
  <c r="Q30" i="1" l="1"/>
  <c r="D21" i="1" s="1"/>
</calcChain>
</file>

<file path=xl/sharedStrings.xml><?xml version="1.0" encoding="utf-8"?>
<sst xmlns="http://schemas.openxmlformats.org/spreadsheetml/2006/main" count="89" uniqueCount="58">
  <si>
    <t>Калькулятор кредитного продукту: Кредитна лінія (повторний кредит)</t>
  </si>
  <si>
    <t>Дата отримання кредиту</t>
  </si>
  <si>
    <t>Сума кредиту, грн. *</t>
  </si>
  <si>
    <t xml:space="preserve">Вкажіть бажану суму кредиту (в діапазоні від 1000 грн. до 15 000 грн., кратну 100 грн.) </t>
  </si>
  <si>
    <t>Комісія за надання кредиту, грн. **</t>
  </si>
  <si>
    <t>Вкажіть розмір комісії за користування кредитом</t>
  </si>
  <si>
    <t>Строк користування кредитом, дн.</t>
  </si>
  <si>
    <t>Періодичність сплати платежів, дн.</t>
  </si>
  <si>
    <t>Загальна кількість рекомендованих платежів (періодів), шт.</t>
  </si>
  <si>
    <t>Знижена процентна ставка, % в день</t>
  </si>
  <si>
    <t>Вкажіть розмір процентної ставки з індивідуальною знижкою на стандартну процентну ставку згідно Програми лояльності</t>
  </si>
  <si>
    <t>Стандартна процентна ставка, % в день</t>
  </si>
  <si>
    <t>Вкажіть розмір стандартної процентної ставки (в день від суми кредиту)</t>
  </si>
  <si>
    <t>Перший платіж, грн.</t>
  </si>
  <si>
    <t>Сума для закриття кредиту в перший період, грн.</t>
  </si>
  <si>
    <t>Якщо внесено 1-й платіж</t>
  </si>
  <si>
    <t>В наступні періоди 
(та в 1-й період, якщо не внесено 1-й платіж)</t>
  </si>
  <si>
    <t>Платіж за 1-й період</t>
  </si>
  <si>
    <t>Кожен з наступних платежів</t>
  </si>
  <si>
    <t>Останній платіж</t>
  </si>
  <si>
    <t>Процентна ставка, 
% річних</t>
  </si>
  <si>
    <t>Деталі платежів, грн.</t>
  </si>
  <si>
    <t>Якщо не внесено 1-й платіж</t>
  </si>
  <si>
    <t>За 1-й період</t>
  </si>
  <si>
    <t>За всі періоди (якщо внесено 
1-й платіж)</t>
  </si>
  <si>
    <t>За всі періоди (якщо не внесено 1-й платіж)</t>
  </si>
  <si>
    <t>Реальна річна процентна ставка, % річних ***</t>
  </si>
  <si>
    <t>Загальні витрати за кредитом, грн.</t>
  </si>
  <si>
    <t>Загальна вартість кредиту (сума платежів за весь розрахунковий період), грн. ***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</si>
  <si>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</si>
  <si>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</si>
  <si>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</si>
  <si>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</si>
  <si>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</si>
  <si>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</si>
  <si>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</si>
  <si>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договором/погашення суми кредиту</t>
  </si>
  <si>
    <t>проценти за користування кредитом*</t>
  </si>
  <si>
    <t>платежі за додаткові та супутні послуги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</si>
  <si>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</si>
  <si>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</si>
  <si>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</si>
  <si>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</si>
  <si>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</si>
  <si>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t>інші послуги кредитодавця-1</t>
  </si>
  <si>
    <t>комісійний збір</t>
  </si>
  <si>
    <t>інша плата за послуги кредитного посередника-1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</si>
  <si>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</si>
  <si>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</si>
  <si>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</si>
  <si>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</si>
  <si>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інші послуги третіх осіб-1</t>
  </si>
  <si>
    <t>-</t>
  </si>
  <si>
    <t>Усього</t>
  </si>
  <si>
    <t>* Кошти кредиту, які підлягають перерахуванню на карту Позичальника;</t>
  </si>
  <si>
    <t>** Комісія одноразово нараховується на суму кредиту в день видачі кредиту і підлягає сплаті в останній день повного погашення кредиту;</t>
  </si>
  <si>
    <t>*** За методикою Постанови НБУ від 11.02.2021  № 16.</t>
  </si>
  <si>
    <t xml:space="preserve">                                                                                                        платежі за додаткові та супутні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</si>
</sst>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2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2"/>
      <color rgb="FF00B0F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2" applyFont="1" applyProtection="1"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5" xfId="0" applyFont="1" applyBorder="1" applyProtection="1"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1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9" fontId="6" fillId="0" borderId="0" xfId="0" applyNumberFormat="1" applyFont="1" applyProtection="1">
      <protection hidden="1"/>
    </xf>
    <xf numFmtId="10" fontId="6" fillId="0" borderId="0" xfId="0" applyNumberFormat="1" applyFont="1" applyProtection="1">
      <protection hidden="1"/>
    </xf>
    <xf numFmtId="10" fontId="10" fillId="0" borderId="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0" fontId="14" fillId="0" borderId="13" xfId="0" applyFont="1" applyBorder="1" applyAlignment="1" applyProtection="1">
      <alignment horizontal="center" wrapText="1"/>
      <protection hidden="1"/>
    </xf>
    <xf numFmtId="0" fontId="13" fillId="0" borderId="0" xfId="0" applyFont="1" applyProtection="1">
      <protection hidden="1"/>
    </xf>
    <xf numFmtId="164" fontId="13" fillId="0" borderId="13" xfId="0" applyNumberFormat="1" applyFont="1" applyBorder="1" applyAlignment="1" applyProtection="1">
      <alignment horizontal="center" vertical="top" wrapText="1"/>
      <protection hidden="1"/>
    </xf>
    <xf numFmtId="0" fontId="13" fillId="0" borderId="13" xfId="0" applyFont="1" applyBorder="1" applyAlignment="1" applyProtection="1">
      <alignment horizontal="center" vertical="top" wrapText="1"/>
      <protection hidden="1"/>
    </xf>
    <xf numFmtId="2" fontId="13" fillId="0" borderId="13" xfId="0" applyNumberFormat="1" applyFont="1" applyBorder="1" applyAlignment="1" applyProtection="1">
      <alignment horizontal="center" vertical="top" wrapText="1"/>
      <protection hidden="1"/>
    </xf>
    <xf numFmtId="10" fontId="13" fillId="0" borderId="13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wrapText="1"/>
      <protection hidden="1"/>
    </xf>
    <xf numFmtId="164" fontId="13" fillId="0" borderId="0" xfId="0" applyNumberFormat="1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2" fontId="13" fillId="0" borderId="0" xfId="0" applyNumberFormat="1" applyFont="1" applyAlignment="1" applyProtection="1">
      <alignment horizontal="center" vertical="top" wrapText="1"/>
      <protection hidden="1"/>
    </xf>
    <xf numFmtId="10" fontId="13" fillId="0" borderId="0" xfId="0" applyNumberFormat="1" applyFont="1" applyAlignment="1" applyProtection="1">
      <alignment horizontal="center" vertical="top" wrapText="1"/>
      <protection hidden="1"/>
    </xf>
    <xf numFmtId="164" fontId="6" fillId="0" borderId="0" xfId="0" applyNumberFormat="1" applyFont="1" applyAlignment="1" applyProtection="1">
      <alignment horizontal="center" vertical="center" wrapText="1"/>
      <protection hidden="1"/>
    </xf>
    <xf numFmtId="2" fontId="6" fillId="0" borderId="0" xfId="0" applyNumberFormat="1" applyFont="1" applyAlignment="1" applyProtection="1">
      <alignment horizontal="center" vertical="center" wrapText="1"/>
      <protection hidden="1"/>
    </xf>
    <xf numFmtId="10" fontId="6" fillId="0" borderId="0" xfId="0" applyNumberFormat="1" applyFont="1" applyAlignment="1" applyProtection="1">
      <alignment horizontal="center" vertical="center" wrapText="1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9" fontId="10" fillId="3" borderId="1" xfId="1" applyFont="1" applyFill="1" applyBorder="1" applyAlignment="1" applyProtection="1">
      <alignment horizontal="center" vertical="center"/>
      <protection locked="0"/>
    </xf>
    <xf numFmtId="1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2" xr:uid="{4B27F4A3-EBB9-4ABF-AAD4-41682F02CBBC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2</xdr:col>
      <xdr:colOff>647700</xdr:colOff>
      <xdr:row>3</xdr:row>
      <xdr:rowOff>190650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D3E6DC12-26B7-4A7A-9A1F-21B1133D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38100"/>
          <a:ext cx="2065020" cy="1059330"/>
        </a:xfrm>
        <a:prstGeom prst="rect">
          <a:avLst/>
        </a:prstGeom>
      </xdr:spPr>
    </xdr:pic>
    <xdr:clientData/>
  </xdr:twoCellAnchor>
  <xdr:twoCellAnchor>
    <xdr:from>
      <xdr:col>7</xdr:col>
      <xdr:colOff>172605</xdr:colOff>
      <xdr:row>6</xdr:row>
      <xdr:rowOff>72323</xdr:rowOff>
    </xdr:from>
    <xdr:to>
      <xdr:col>7</xdr:col>
      <xdr:colOff>709964</xdr:colOff>
      <xdr:row>6</xdr:row>
      <xdr:rowOff>184148</xdr:rowOff>
    </xdr:to>
    <xdr:sp macro="" textlink="">
      <xdr:nvSpPr>
        <xdr:cNvPr id="3" name="Стрелка: влево 2">
          <a:extLst>
            <a:ext uri="{FF2B5EF4-FFF2-40B4-BE49-F238E27FC236}">
              <a16:creationId xmlns:a16="http://schemas.microsoft.com/office/drawing/2014/main" id="{B89AD808-923C-4128-80C8-B3D935A81029}"/>
            </a:ext>
          </a:extLst>
        </xdr:cNvPr>
        <xdr:cNvSpPr/>
      </xdr:nvSpPr>
      <xdr:spPr>
        <a:xfrm>
          <a:off x="6489585" y="1664903"/>
          <a:ext cx="537359" cy="111825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180541</xdr:colOff>
      <xdr:row>7</xdr:row>
      <xdr:rowOff>83457</xdr:rowOff>
    </xdr:from>
    <xdr:to>
      <xdr:col>7</xdr:col>
      <xdr:colOff>710972</xdr:colOff>
      <xdr:row>7</xdr:row>
      <xdr:rowOff>203201</xdr:rowOff>
    </xdr:to>
    <xdr:sp macro="" textlink="">
      <xdr:nvSpPr>
        <xdr:cNvPr id="4" name="Стрелка: влево 3">
          <a:extLst>
            <a:ext uri="{FF2B5EF4-FFF2-40B4-BE49-F238E27FC236}">
              <a16:creationId xmlns:a16="http://schemas.microsoft.com/office/drawing/2014/main" id="{0063B054-9B7E-4224-9FB8-B5A036DCC007}"/>
            </a:ext>
          </a:extLst>
        </xdr:cNvPr>
        <xdr:cNvSpPr/>
      </xdr:nvSpPr>
      <xdr:spPr>
        <a:xfrm>
          <a:off x="6497521" y="1935117"/>
          <a:ext cx="530431" cy="119744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193015</xdr:colOff>
      <xdr:row>11</xdr:row>
      <xdr:rowOff>62591</xdr:rowOff>
    </xdr:from>
    <xdr:to>
      <xdr:col>7</xdr:col>
      <xdr:colOff>726414</xdr:colOff>
      <xdr:row>11</xdr:row>
      <xdr:rowOff>174714</xdr:rowOff>
    </xdr:to>
    <xdr:sp macro="" textlink="">
      <xdr:nvSpPr>
        <xdr:cNvPr id="5" name="Стрелка: влево 4">
          <a:extLst>
            <a:ext uri="{FF2B5EF4-FFF2-40B4-BE49-F238E27FC236}">
              <a16:creationId xmlns:a16="http://schemas.microsoft.com/office/drawing/2014/main" id="{D70056A7-557D-4937-BF11-0D652D25B8E2}"/>
            </a:ext>
          </a:extLst>
        </xdr:cNvPr>
        <xdr:cNvSpPr/>
      </xdr:nvSpPr>
      <xdr:spPr>
        <a:xfrm>
          <a:off x="6509995" y="2920091"/>
          <a:ext cx="533399" cy="112123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194807</xdr:colOff>
      <xdr:row>12</xdr:row>
      <xdr:rowOff>72206</xdr:rowOff>
    </xdr:from>
    <xdr:to>
      <xdr:col>7</xdr:col>
      <xdr:colOff>728206</xdr:colOff>
      <xdr:row>12</xdr:row>
      <xdr:rowOff>191949</xdr:rowOff>
    </xdr:to>
    <xdr:sp macro="" textlink="">
      <xdr:nvSpPr>
        <xdr:cNvPr id="6" name="Стрелка: влево 5">
          <a:extLst>
            <a:ext uri="{FF2B5EF4-FFF2-40B4-BE49-F238E27FC236}">
              <a16:creationId xmlns:a16="http://schemas.microsoft.com/office/drawing/2014/main" id="{3161CA71-B91D-4FF8-B494-C40646E7D65B}"/>
            </a:ext>
          </a:extLst>
        </xdr:cNvPr>
        <xdr:cNvSpPr/>
      </xdr:nvSpPr>
      <xdr:spPr>
        <a:xfrm>
          <a:off x="6511787" y="3173546"/>
          <a:ext cx="533399" cy="119743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8701-887D-4799-AA07-539A69E7A9FB}">
  <sheetPr>
    <tabColor rgb="FFFF66FF"/>
    <outlinePr summaryBelow="0" summaryRight="0"/>
    <pageSetUpPr fitToPage="1"/>
  </sheetPr>
  <dimension ref="A1:AA977"/>
  <sheetViews>
    <sheetView tabSelected="1" zoomScale="70" zoomScaleNormal="70" zoomScaleSheetLayoutView="80" workbookViewId="0">
      <selection activeCell="L18" sqref="L18"/>
    </sheetView>
  </sheetViews>
  <sheetFormatPr defaultColWidth="12.6640625" defaultRowHeight="15" customHeight="1" x14ac:dyDescent="0.25"/>
  <cols>
    <col min="1" max="1" width="8.44140625" style="8" customWidth="1"/>
    <col min="2" max="2" width="16.6640625" style="8" customWidth="1"/>
    <col min="3" max="3" width="12.77734375" style="8" customWidth="1"/>
    <col min="4" max="4" width="13.21875" style="8" customWidth="1"/>
    <col min="5" max="5" width="16.5546875" style="8" customWidth="1"/>
    <col min="6" max="6" width="11.77734375" style="8" customWidth="1"/>
    <col min="7" max="10" width="12.6640625" style="8" customWidth="1"/>
    <col min="11" max="11" width="15.5546875" style="8" customWidth="1"/>
    <col min="12" max="12" width="14.77734375" style="8" customWidth="1"/>
    <col min="13" max="17" width="12.6640625" style="8"/>
    <col min="18" max="18" width="21" style="8" customWidth="1"/>
    <col min="19" max="16384" width="12.6640625" style="8"/>
  </cols>
  <sheetData>
    <row r="1" spans="1:9" ht="21.6" customHeight="1" x14ac:dyDescent="0.25">
      <c r="A1" s="52"/>
      <c r="B1" s="52"/>
      <c r="C1" s="52"/>
    </row>
    <row r="2" spans="1:9" ht="22.8" customHeight="1" x14ac:dyDescent="0.25">
      <c r="A2" s="52"/>
      <c r="B2" s="52"/>
      <c r="C2" s="52"/>
    </row>
    <row r="3" spans="1:9" ht="27" customHeight="1" x14ac:dyDescent="0.4">
      <c r="A3" s="52"/>
      <c r="B3" s="52"/>
      <c r="C3" s="52"/>
      <c r="E3" s="9" t="s">
        <v>0</v>
      </c>
    </row>
    <row r="4" spans="1:9" ht="18.600000000000001" customHeight="1" x14ac:dyDescent="0.25">
      <c r="A4" s="52"/>
      <c r="B4" s="52"/>
      <c r="C4" s="52"/>
    </row>
    <row r="6" spans="1:9" ht="20.399999999999999" customHeight="1" x14ac:dyDescent="0.25">
      <c r="B6" s="53" t="s">
        <v>1</v>
      </c>
      <c r="C6" s="53"/>
      <c r="D6" s="53"/>
      <c r="E6" s="53"/>
      <c r="F6" s="53"/>
      <c r="G6" s="10">
        <f ca="1">TODAY()</f>
        <v>45320</v>
      </c>
    </row>
    <row r="7" spans="1:9" ht="20.399999999999999" customHeight="1" x14ac:dyDescent="0.3">
      <c r="B7" s="51" t="s">
        <v>2</v>
      </c>
      <c r="C7" s="51"/>
      <c r="D7" s="51"/>
      <c r="E7" s="51"/>
      <c r="F7" s="51"/>
      <c r="G7" s="47">
        <v>2000</v>
      </c>
      <c r="H7" s="11"/>
      <c r="I7" s="12" t="s">
        <v>3</v>
      </c>
    </row>
    <row r="8" spans="1:9" ht="20.399999999999999" customHeight="1" x14ac:dyDescent="0.3">
      <c r="B8" s="51" t="s">
        <v>4</v>
      </c>
      <c r="C8" s="51"/>
      <c r="D8" s="51"/>
      <c r="E8" s="51"/>
      <c r="F8" s="51"/>
      <c r="G8" s="48">
        <v>0.1</v>
      </c>
      <c r="I8" s="12" t="s">
        <v>5</v>
      </c>
    </row>
    <row r="9" spans="1:9" ht="19.2" customHeight="1" x14ac:dyDescent="0.25">
      <c r="B9" s="51" t="s">
        <v>6</v>
      </c>
      <c r="C9" s="51"/>
      <c r="D9" s="51"/>
      <c r="E9" s="51"/>
      <c r="F9" s="51"/>
      <c r="G9" s="13">
        <v>360</v>
      </c>
    </row>
    <row r="10" spans="1:9" ht="20.399999999999999" customHeight="1" x14ac:dyDescent="0.3">
      <c r="B10" s="51" t="s">
        <v>7</v>
      </c>
      <c r="C10" s="51"/>
      <c r="D10" s="51"/>
      <c r="E10" s="51"/>
      <c r="F10" s="51"/>
      <c r="G10" s="50">
        <v>25</v>
      </c>
      <c r="I10" s="12"/>
    </row>
    <row r="11" spans="1:9" ht="19.2" customHeight="1" x14ac:dyDescent="0.25">
      <c r="B11" s="51" t="s">
        <v>8</v>
      </c>
      <c r="C11" s="51"/>
      <c r="D11" s="51"/>
      <c r="E11" s="51"/>
      <c r="F11" s="51"/>
      <c r="G11" s="13">
        <f>G9/G10</f>
        <v>14.4</v>
      </c>
    </row>
    <row r="12" spans="1:9" ht="19.2" customHeight="1" x14ac:dyDescent="0.3">
      <c r="B12" s="54" t="s">
        <v>9</v>
      </c>
      <c r="C12" s="55"/>
      <c r="D12" s="55"/>
      <c r="E12" s="55"/>
      <c r="F12" s="56"/>
      <c r="G12" s="49">
        <v>1.4800000000000001E-2</v>
      </c>
      <c r="I12" s="12" t="s">
        <v>10</v>
      </c>
    </row>
    <row r="13" spans="1:9" ht="20.399999999999999" customHeight="1" x14ac:dyDescent="0.3">
      <c r="B13" s="54" t="s">
        <v>11</v>
      </c>
      <c r="C13" s="55"/>
      <c r="D13" s="55"/>
      <c r="E13" s="55"/>
      <c r="F13" s="56"/>
      <c r="G13" s="49">
        <v>2.47E-2</v>
      </c>
      <c r="I13" s="12" t="s">
        <v>12</v>
      </c>
    </row>
    <row r="14" spans="1:9" ht="20.399999999999999" customHeight="1" x14ac:dyDescent="0.25">
      <c r="B14" s="51" t="s">
        <v>13</v>
      </c>
      <c r="C14" s="51"/>
      <c r="D14" s="51"/>
      <c r="E14" s="51"/>
      <c r="F14" s="51"/>
      <c r="G14" s="14">
        <f>G7*G12*G10</f>
        <v>740</v>
      </c>
    </row>
    <row r="15" spans="1:9" ht="21" customHeight="1" x14ac:dyDescent="0.25">
      <c r="B15" s="51" t="s">
        <v>14</v>
      </c>
      <c r="C15" s="51"/>
      <c r="D15" s="51"/>
      <c r="E15" s="51"/>
      <c r="F15" s="51"/>
      <c r="G15" s="13">
        <f>(G7*G8)+G7+G14</f>
        <v>2940</v>
      </c>
    </row>
    <row r="16" spans="1:9" ht="15" customHeight="1" x14ac:dyDescent="0.25">
      <c r="B16" s="15"/>
      <c r="C16" s="15"/>
      <c r="D16" s="15"/>
      <c r="E16" s="15"/>
      <c r="F16" s="15"/>
      <c r="G16" s="16"/>
    </row>
    <row r="17" spans="1:27" ht="66" customHeight="1" x14ac:dyDescent="0.25">
      <c r="D17" s="17" t="s">
        <v>15</v>
      </c>
      <c r="E17" s="18" t="s">
        <v>16</v>
      </c>
      <c r="F17" s="19"/>
      <c r="G17" s="20"/>
      <c r="H17" s="20"/>
      <c r="J17" s="21" t="s">
        <v>17</v>
      </c>
      <c r="K17" s="17" t="s">
        <v>18</v>
      </c>
      <c r="L17" s="17" t="s">
        <v>19</v>
      </c>
      <c r="M17" s="22"/>
      <c r="N17" s="22"/>
      <c r="O17" s="22"/>
      <c r="P17" s="22"/>
      <c r="Q17" s="22"/>
      <c r="R17" s="22"/>
      <c r="S17" s="22"/>
    </row>
    <row r="18" spans="1:27" ht="33" customHeight="1" x14ac:dyDescent="0.25">
      <c r="B18" s="57" t="s">
        <v>20</v>
      </c>
      <c r="C18" s="67"/>
      <c r="D18" s="23">
        <f>(G12*G10)+(G13*(365-G10))</f>
        <v>8.7679999999999989</v>
      </c>
      <c r="E18" s="23">
        <f>G13*365</f>
        <v>9.0154999999999994</v>
      </c>
      <c r="G18" s="54" t="s">
        <v>21</v>
      </c>
      <c r="H18" s="55"/>
      <c r="I18" s="56"/>
      <c r="J18" s="14">
        <f>$G$7*$G$12*$G$10</f>
        <v>740</v>
      </c>
      <c r="K18" s="13">
        <f>$G$7*$G$13*$G$10</f>
        <v>1235</v>
      </c>
      <c r="L18" s="13">
        <f>$G$7*$G$13*$G$10+($G$7*$G$8)+$G$7</f>
        <v>3435</v>
      </c>
      <c r="M18" s="24"/>
      <c r="N18" s="24"/>
      <c r="O18" s="24"/>
      <c r="P18" s="24"/>
      <c r="Q18" s="24"/>
      <c r="R18" s="22"/>
      <c r="S18" s="22"/>
    </row>
    <row r="19" spans="1:27" ht="15" customHeight="1" x14ac:dyDescent="0.25">
      <c r="M19" s="24"/>
      <c r="N19" s="25">
        <v>0</v>
      </c>
      <c r="O19" s="24"/>
      <c r="P19" s="24"/>
      <c r="Q19" s="24"/>
      <c r="R19" s="22"/>
      <c r="S19" s="22"/>
    </row>
    <row r="20" spans="1:27" ht="52.8" x14ac:dyDescent="0.25">
      <c r="D20" s="17" t="s">
        <v>15</v>
      </c>
      <c r="E20" s="17" t="s">
        <v>22</v>
      </c>
      <c r="J20" s="21" t="s">
        <v>23</v>
      </c>
      <c r="K20" s="17" t="s">
        <v>24</v>
      </c>
      <c r="L20" s="17" t="s">
        <v>25</v>
      </c>
      <c r="M20" s="24"/>
      <c r="N20" s="25">
        <v>0.1</v>
      </c>
      <c r="O20" s="24"/>
      <c r="P20" s="26">
        <v>1.34E-2</v>
      </c>
      <c r="Q20" s="24"/>
      <c r="R20" s="22"/>
      <c r="S20" s="22"/>
    </row>
    <row r="21" spans="1:27" ht="31.8" customHeight="1" x14ac:dyDescent="0.25">
      <c r="B21" s="57" t="s">
        <v>26</v>
      </c>
      <c r="C21" s="58"/>
      <c r="D21" s="23">
        <f ca="1">Q30</f>
        <v>9.0575530052185069</v>
      </c>
      <c r="E21" s="27">
        <f ca="1">Q42</f>
        <v>9.3165974617004395</v>
      </c>
      <c r="G21" s="59" t="s">
        <v>27</v>
      </c>
      <c r="H21" s="59"/>
      <c r="I21" s="59"/>
      <c r="J21" s="14">
        <f>$G$7*$G$12*$G$10+$G$7*$G$8</f>
        <v>940</v>
      </c>
      <c r="K21" s="14">
        <f>$F$30+$H$30</f>
        <v>17489</v>
      </c>
      <c r="L21" s="14">
        <f>$G$7*$G$13*$G$9+$G$7*$G$8</f>
        <v>17984</v>
      </c>
      <c r="M21" s="24"/>
      <c r="N21" s="25"/>
      <c r="O21" s="24"/>
      <c r="P21" s="26">
        <v>1.4999999999999999E-2</v>
      </c>
      <c r="Q21" s="24"/>
      <c r="R21" s="22"/>
      <c r="S21" s="22"/>
    </row>
    <row r="22" spans="1:27" ht="49.8" customHeight="1" x14ac:dyDescent="0.25">
      <c r="B22" s="28"/>
      <c r="C22" s="11"/>
      <c r="D22" s="11"/>
      <c r="E22" s="11"/>
      <c r="G22" s="59" t="s">
        <v>28</v>
      </c>
      <c r="H22" s="59"/>
      <c r="I22" s="59"/>
      <c r="J22" s="14">
        <f>$J$21+$G$7</f>
        <v>2940</v>
      </c>
      <c r="K22" s="14">
        <f>$K$21+$G$7</f>
        <v>19489</v>
      </c>
      <c r="L22" s="14">
        <f>$L$21+$G$7</f>
        <v>19984</v>
      </c>
      <c r="M22" s="24"/>
      <c r="N22" s="25"/>
      <c r="O22" s="24"/>
      <c r="P22" s="26">
        <v>2.47E-2</v>
      </c>
      <c r="Q22" s="24"/>
      <c r="R22" s="22"/>
      <c r="S22" s="22"/>
    </row>
    <row r="23" spans="1:2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</row>
    <row r="24" spans="1:27" s="29" customFormat="1" ht="15.75" customHeight="1" x14ac:dyDescent="0.3">
      <c r="A24" s="60" t="s">
        <v>29</v>
      </c>
      <c r="B24" s="63" t="s">
        <v>30</v>
      </c>
      <c r="C24" s="63" t="s">
        <v>31</v>
      </c>
      <c r="D24" s="63" t="s">
        <v>32</v>
      </c>
      <c r="E24" s="64" t="s">
        <v>33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68" t="s">
        <v>34</v>
      </c>
      <c r="R24" s="68" t="s">
        <v>35</v>
      </c>
      <c r="S24" s="2"/>
      <c r="T24" s="2"/>
      <c r="U24" s="2"/>
      <c r="V24" s="2"/>
      <c r="W24" s="2"/>
      <c r="X24" s="2"/>
      <c r="Y24" s="2"/>
      <c r="Z24" s="2"/>
      <c r="AA24" s="2"/>
    </row>
    <row r="25" spans="1:27" s="29" customFormat="1" ht="15.75" customHeight="1" x14ac:dyDescent="0.3">
      <c r="A25" s="61"/>
      <c r="B25" s="61"/>
      <c r="C25" s="61"/>
      <c r="D25" s="61"/>
      <c r="E25" s="69" t="s">
        <v>36</v>
      </c>
      <c r="F25" s="69" t="s">
        <v>37</v>
      </c>
      <c r="G25" s="70" t="s">
        <v>38</v>
      </c>
      <c r="H25" s="64"/>
      <c r="I25" s="64"/>
      <c r="J25" s="64"/>
      <c r="K25" s="64"/>
      <c r="L25" s="64"/>
      <c r="M25" s="64"/>
      <c r="N25" s="64"/>
      <c r="O25" s="64"/>
      <c r="P25" s="71"/>
      <c r="Q25" s="61"/>
      <c r="R25" s="61"/>
      <c r="S25" s="2"/>
      <c r="T25" s="2"/>
      <c r="U25" s="2"/>
      <c r="V25" s="2"/>
      <c r="W25" s="2"/>
      <c r="X25" s="2"/>
      <c r="Y25" s="2"/>
      <c r="Z25" s="2"/>
      <c r="AA25" s="2"/>
    </row>
    <row r="26" spans="1:27" s="29" customFormat="1" ht="27.6" customHeight="1" x14ac:dyDescent="0.3">
      <c r="A26" s="61"/>
      <c r="B26" s="61"/>
      <c r="C26" s="61"/>
      <c r="D26" s="61"/>
      <c r="E26" s="61"/>
      <c r="F26" s="61"/>
      <c r="G26" s="64" t="s">
        <v>39</v>
      </c>
      <c r="H26" s="65"/>
      <c r="I26" s="66"/>
      <c r="J26" s="64" t="s">
        <v>40</v>
      </c>
      <c r="K26" s="66"/>
      <c r="L26" s="64" t="s">
        <v>41</v>
      </c>
      <c r="M26" s="65"/>
      <c r="N26" s="65"/>
      <c r="O26" s="65"/>
      <c r="P26" s="66"/>
      <c r="Q26" s="61"/>
      <c r="R26" s="61"/>
      <c r="S26" s="2"/>
      <c r="T26" s="2"/>
      <c r="U26" s="2"/>
      <c r="V26" s="2"/>
      <c r="W26" s="2"/>
      <c r="X26" s="2"/>
      <c r="Y26" s="2"/>
      <c r="Z26" s="2"/>
      <c r="AA26" s="2"/>
    </row>
    <row r="27" spans="1:27" s="29" customFormat="1" ht="90" customHeight="1" x14ac:dyDescent="0.3">
      <c r="A27" s="62"/>
      <c r="B27" s="62"/>
      <c r="C27" s="62"/>
      <c r="D27" s="62"/>
      <c r="E27" s="62"/>
      <c r="F27" s="62"/>
      <c r="G27" s="30" t="s">
        <v>42</v>
      </c>
      <c r="H27" s="30" t="s">
        <v>43</v>
      </c>
      <c r="I27" s="30" t="s">
        <v>44</v>
      </c>
      <c r="J27" s="30" t="s">
        <v>45</v>
      </c>
      <c r="K27" s="30" t="s">
        <v>46</v>
      </c>
      <c r="L27" s="30" t="s">
        <v>47</v>
      </c>
      <c r="M27" s="30" t="s">
        <v>48</v>
      </c>
      <c r="N27" s="30" t="s">
        <v>49</v>
      </c>
      <c r="O27" s="30" t="s">
        <v>50</v>
      </c>
      <c r="P27" s="30" t="s">
        <v>51</v>
      </c>
      <c r="Q27" s="62"/>
      <c r="R27" s="62"/>
      <c r="S27" s="2"/>
      <c r="T27" s="2"/>
      <c r="U27" s="2"/>
      <c r="V27" s="2"/>
      <c r="W27" s="2"/>
      <c r="X27" s="2"/>
      <c r="Y27" s="2"/>
      <c r="Z27" s="2"/>
      <c r="AA27" s="2"/>
    </row>
    <row r="28" spans="1:27" s="34" customFormat="1" ht="15.75" customHeight="1" x14ac:dyDescent="0.25">
      <c r="A28" s="31">
        <v>1</v>
      </c>
      <c r="B28" s="32">
        <v>2</v>
      </c>
      <c r="C28" s="32">
        <v>3</v>
      </c>
      <c r="D28" s="32">
        <v>4</v>
      </c>
      <c r="E28" s="32">
        <v>5</v>
      </c>
      <c r="F28" s="32">
        <v>6</v>
      </c>
      <c r="G28" s="33">
        <v>7</v>
      </c>
      <c r="H28" s="33">
        <v>8</v>
      </c>
      <c r="I28" s="33">
        <v>9</v>
      </c>
      <c r="J28" s="33">
        <v>10</v>
      </c>
      <c r="K28" s="33">
        <v>11</v>
      </c>
      <c r="L28" s="33">
        <v>12</v>
      </c>
      <c r="M28" s="33">
        <v>13</v>
      </c>
      <c r="N28" s="33">
        <v>14</v>
      </c>
      <c r="O28" s="33">
        <v>15</v>
      </c>
      <c r="P28" s="33">
        <v>16</v>
      </c>
      <c r="Q28" s="32">
        <v>17</v>
      </c>
      <c r="R28" s="32">
        <v>18</v>
      </c>
      <c r="S28" s="3"/>
      <c r="T28" s="3"/>
      <c r="U28" s="3"/>
      <c r="V28" s="3"/>
      <c r="W28" s="3"/>
      <c r="X28" s="3"/>
      <c r="Y28" s="3"/>
      <c r="Z28" s="3"/>
      <c r="AA28" s="3"/>
    </row>
    <row r="29" spans="1:27" s="34" customFormat="1" ht="15.75" customHeight="1" x14ac:dyDescent="0.25">
      <c r="A29" s="31" t="s">
        <v>52</v>
      </c>
      <c r="B29" s="35">
        <f ca="1">TODAY()</f>
        <v>45320</v>
      </c>
      <c r="C29" s="36" t="s">
        <v>52</v>
      </c>
      <c r="D29" s="37">
        <f>-($G$7)</f>
        <v>-2000</v>
      </c>
      <c r="E29" s="37">
        <f>$G$7</f>
        <v>2000</v>
      </c>
      <c r="F29" s="36">
        <v>0</v>
      </c>
      <c r="G29" s="36">
        <v>0</v>
      </c>
      <c r="H29" s="37">
        <f>$G$7*$G$8</f>
        <v>200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 t="s">
        <v>52</v>
      </c>
      <c r="R29" s="36" t="s">
        <v>52</v>
      </c>
      <c r="S29" s="3"/>
      <c r="T29" s="3"/>
      <c r="U29" s="3"/>
      <c r="V29" s="3"/>
      <c r="W29" s="3"/>
      <c r="X29" s="3"/>
      <c r="Y29" s="3"/>
      <c r="Z29" s="3"/>
      <c r="AA29" s="3"/>
    </row>
    <row r="30" spans="1:27" s="34" customFormat="1" ht="15.75" customHeight="1" x14ac:dyDescent="0.25">
      <c r="A30" s="31" t="s">
        <v>53</v>
      </c>
      <c r="B30" s="35">
        <f ca="1">B29+C30</f>
        <v>45680</v>
      </c>
      <c r="C30" s="36">
        <f>$G$9</f>
        <v>360</v>
      </c>
      <c r="D30" s="37">
        <f>SUM(E30:P30)</f>
        <v>19489</v>
      </c>
      <c r="E30" s="37">
        <f>$G$7</f>
        <v>2000</v>
      </c>
      <c r="F30" s="37">
        <f>($G$7*$G$12*$G$10)+($G$7*$G$13*($G$9-$G$10))</f>
        <v>17289</v>
      </c>
      <c r="G30" s="36">
        <v>0</v>
      </c>
      <c r="H30" s="37">
        <f>$G$7*$G$8</f>
        <v>200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8">
        <f ca="1">XIRR($D$29:$D$30,$B$29:$B$30)</f>
        <v>9.0575530052185069</v>
      </c>
      <c r="R30" s="37">
        <f>SUM(E30:P30)</f>
        <v>19489</v>
      </c>
      <c r="S30" s="3"/>
      <c r="T30" s="3"/>
      <c r="U30" s="3"/>
      <c r="V30" s="3"/>
      <c r="W30" s="3"/>
      <c r="X30" s="3"/>
      <c r="Y30" s="3"/>
      <c r="Z30" s="3"/>
      <c r="AA30" s="3"/>
    </row>
    <row r="31" spans="1:27" s="34" customFormat="1" ht="15.75" customHeight="1" x14ac:dyDescent="0.25">
      <c r="A31" s="39"/>
      <c r="B31" s="40"/>
      <c r="C31" s="41"/>
      <c r="D31" s="42"/>
      <c r="E31" s="42"/>
      <c r="F31" s="42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3"/>
      <c r="R31" s="42"/>
      <c r="S31" s="3"/>
      <c r="T31" s="3"/>
      <c r="U31" s="3"/>
      <c r="V31" s="3"/>
      <c r="W31" s="3"/>
      <c r="X31" s="3"/>
      <c r="Y31" s="3"/>
      <c r="Z31" s="3"/>
      <c r="AA31" s="3"/>
    </row>
    <row r="32" spans="1:27" s="34" customFormat="1" ht="15.75" customHeight="1" x14ac:dyDescent="0.25">
      <c r="A32" s="39"/>
      <c r="B32" s="28" t="s">
        <v>54</v>
      </c>
      <c r="C32" s="41"/>
      <c r="D32" s="42"/>
      <c r="E32" s="42"/>
      <c r="F32" s="42"/>
      <c r="G32" s="41"/>
      <c r="H32" s="42"/>
      <c r="I32" s="41"/>
      <c r="J32" s="41"/>
      <c r="K32" s="41"/>
      <c r="L32" s="41"/>
      <c r="M32" s="41"/>
      <c r="N32" s="41"/>
      <c r="O32" s="41"/>
      <c r="P32" s="41"/>
      <c r="Q32" s="43"/>
      <c r="R32" s="42"/>
      <c r="S32" s="3"/>
      <c r="T32" s="3"/>
      <c r="U32" s="3"/>
      <c r="V32" s="3"/>
      <c r="W32" s="3"/>
      <c r="X32" s="3"/>
      <c r="Y32" s="3"/>
      <c r="Z32" s="3"/>
      <c r="AA32" s="3"/>
    </row>
    <row r="33" spans="1:27" s="22" customFormat="1" ht="15.75" customHeight="1" x14ac:dyDescent="0.25">
      <c r="A33" s="4"/>
      <c r="B33" s="28" t="s">
        <v>55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1"/>
      <c r="B34" s="28" t="s">
        <v>56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4" customFormat="1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6" customFormat="1" ht="15.75" customHeight="1" x14ac:dyDescent="0.3">
      <c r="A36" s="72" t="s">
        <v>29</v>
      </c>
      <c r="B36" s="72" t="s">
        <v>30</v>
      </c>
      <c r="C36" s="72" t="s">
        <v>31</v>
      </c>
      <c r="D36" s="72" t="s">
        <v>32</v>
      </c>
      <c r="E36" s="72" t="s">
        <v>33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2" t="s">
        <v>34</v>
      </c>
      <c r="R36" s="72" t="s">
        <v>35</v>
      </c>
      <c r="S36" s="7"/>
      <c r="T36" s="7"/>
      <c r="U36" s="7"/>
      <c r="V36" s="7"/>
      <c r="W36" s="7"/>
      <c r="X36" s="7"/>
      <c r="Y36" s="7"/>
      <c r="Z36" s="7"/>
      <c r="AA36" s="7"/>
    </row>
    <row r="37" spans="1:27" s="6" customFormat="1" ht="15.75" customHeight="1" x14ac:dyDescent="0.3">
      <c r="A37" s="73"/>
      <c r="B37" s="73"/>
      <c r="C37" s="73"/>
      <c r="D37" s="73"/>
      <c r="E37" s="72" t="s">
        <v>36</v>
      </c>
      <c r="F37" s="72" t="s">
        <v>37</v>
      </c>
      <c r="G37" s="74" t="s">
        <v>57</v>
      </c>
      <c r="H37" s="74"/>
      <c r="I37" s="74"/>
      <c r="J37" s="74"/>
      <c r="K37" s="74"/>
      <c r="L37" s="74"/>
      <c r="M37" s="74"/>
      <c r="N37" s="74"/>
      <c r="O37" s="74"/>
      <c r="P37" s="74"/>
      <c r="Q37" s="73"/>
      <c r="R37" s="73"/>
      <c r="S37" s="7"/>
      <c r="T37" s="7"/>
      <c r="U37" s="7"/>
      <c r="V37" s="7"/>
      <c r="W37" s="7"/>
      <c r="X37" s="7"/>
      <c r="Y37" s="7"/>
      <c r="Z37" s="7"/>
      <c r="AA37" s="7"/>
    </row>
    <row r="38" spans="1:27" s="6" customFormat="1" ht="22.2" customHeight="1" x14ac:dyDescent="0.3">
      <c r="A38" s="73"/>
      <c r="B38" s="73"/>
      <c r="C38" s="73"/>
      <c r="D38" s="73"/>
      <c r="E38" s="73"/>
      <c r="F38" s="73"/>
      <c r="G38" s="72" t="s">
        <v>39</v>
      </c>
      <c r="H38" s="73"/>
      <c r="I38" s="73"/>
      <c r="J38" s="72" t="s">
        <v>40</v>
      </c>
      <c r="K38" s="73"/>
      <c r="L38" s="72" t="s">
        <v>41</v>
      </c>
      <c r="M38" s="73"/>
      <c r="N38" s="73"/>
      <c r="O38" s="73"/>
      <c r="P38" s="73"/>
      <c r="Q38" s="73"/>
      <c r="R38" s="73"/>
      <c r="S38" s="7"/>
      <c r="T38" s="7"/>
      <c r="U38" s="7"/>
      <c r="V38" s="7"/>
      <c r="W38" s="7"/>
      <c r="X38" s="7"/>
      <c r="Y38" s="7"/>
      <c r="Z38" s="7"/>
      <c r="AA38" s="7"/>
    </row>
    <row r="39" spans="1:27" s="6" customFormat="1" ht="52.8" customHeight="1" x14ac:dyDescent="0.3">
      <c r="A39" s="73"/>
      <c r="B39" s="73"/>
      <c r="C39" s="73"/>
      <c r="D39" s="73"/>
      <c r="E39" s="73"/>
      <c r="F39" s="73"/>
      <c r="G39" s="7" t="s">
        <v>42</v>
      </c>
      <c r="H39" s="7" t="s">
        <v>43</v>
      </c>
      <c r="I39" s="7" t="s">
        <v>44</v>
      </c>
      <c r="J39" s="7" t="s">
        <v>45</v>
      </c>
      <c r="K39" s="7" t="s">
        <v>46</v>
      </c>
      <c r="L39" s="7" t="s">
        <v>47</v>
      </c>
      <c r="M39" s="7" t="s">
        <v>48</v>
      </c>
      <c r="N39" s="7" t="s">
        <v>49</v>
      </c>
      <c r="O39" s="7" t="s">
        <v>50</v>
      </c>
      <c r="P39" s="7" t="s">
        <v>51</v>
      </c>
      <c r="Q39" s="73"/>
      <c r="R39" s="73"/>
      <c r="S39" s="7"/>
      <c r="T39" s="7"/>
      <c r="U39" s="7"/>
      <c r="V39" s="7"/>
      <c r="W39" s="7"/>
      <c r="X39" s="7"/>
      <c r="Y39" s="7"/>
      <c r="Z39" s="7"/>
      <c r="AA39" s="7"/>
    </row>
    <row r="40" spans="1:27" s="6" customFormat="1" ht="15.75" customHeight="1" x14ac:dyDescent="0.3">
      <c r="A40" s="7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  <c r="K40" s="7">
        <v>11</v>
      </c>
      <c r="L40" s="7">
        <v>12</v>
      </c>
      <c r="M40" s="7">
        <v>13</v>
      </c>
      <c r="N40" s="7">
        <v>14</v>
      </c>
      <c r="O40" s="7">
        <v>15</v>
      </c>
      <c r="P40" s="7">
        <v>16</v>
      </c>
      <c r="Q40" s="7">
        <v>17</v>
      </c>
      <c r="R40" s="7">
        <v>18</v>
      </c>
      <c r="S40" s="7"/>
      <c r="T40" s="7"/>
      <c r="U40" s="7"/>
      <c r="V40" s="7"/>
      <c r="W40" s="7"/>
      <c r="X40" s="7"/>
      <c r="Y40" s="7"/>
      <c r="Z40" s="7"/>
      <c r="AA40" s="7"/>
    </row>
    <row r="41" spans="1:27" s="6" customFormat="1" ht="15.75" customHeight="1" x14ac:dyDescent="0.3">
      <c r="A41" s="7" t="s">
        <v>52</v>
      </c>
      <c r="B41" s="44">
        <f ca="1">TODAY()</f>
        <v>45320</v>
      </c>
      <c r="C41" s="7" t="s">
        <v>52</v>
      </c>
      <c r="D41" s="45">
        <f>-($G$7)</f>
        <v>-2000</v>
      </c>
      <c r="E41" s="45">
        <f>$G$7</f>
        <v>2000</v>
      </c>
      <c r="F41" s="7">
        <v>0</v>
      </c>
      <c r="G41" s="7">
        <v>0</v>
      </c>
      <c r="H41" s="45">
        <f t="shared" ref="H41:H42" si="0">$G$7*$G$8</f>
        <v>200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 t="s">
        <v>52</v>
      </c>
      <c r="R41" s="7" t="s">
        <v>52</v>
      </c>
      <c r="S41" s="7"/>
      <c r="T41" s="7"/>
      <c r="U41" s="7"/>
      <c r="V41" s="7"/>
      <c r="W41" s="7"/>
      <c r="X41" s="7"/>
      <c r="Y41" s="7"/>
      <c r="Z41" s="7"/>
      <c r="AA41" s="7"/>
    </row>
    <row r="42" spans="1:27" s="6" customFormat="1" ht="15.75" customHeight="1" x14ac:dyDescent="0.3">
      <c r="A42" s="7" t="s">
        <v>53</v>
      </c>
      <c r="B42" s="44">
        <f ca="1">B41+C42</f>
        <v>45680</v>
      </c>
      <c r="C42" s="7">
        <f>$G$9</f>
        <v>360</v>
      </c>
      <c r="D42" s="45">
        <f>SUM(E42:P42)</f>
        <v>19984</v>
      </c>
      <c r="E42" s="45">
        <f>$G$7</f>
        <v>2000</v>
      </c>
      <c r="F42" s="45">
        <f>$G$7*$G$13*$G$9</f>
        <v>17784</v>
      </c>
      <c r="G42" s="7">
        <v>0</v>
      </c>
      <c r="H42" s="45">
        <f t="shared" si="0"/>
        <v>200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46">
        <f ca="1">XIRR($D$41:$D$42,$B$41:$B$42)</f>
        <v>9.3165974617004395</v>
      </c>
      <c r="R42" s="45">
        <f>SUM(E42:P42)</f>
        <v>19984</v>
      </c>
      <c r="S42" s="7"/>
      <c r="T42" s="7"/>
      <c r="U42" s="7"/>
      <c r="V42" s="7"/>
      <c r="W42" s="7"/>
      <c r="X42" s="7"/>
      <c r="Y42" s="7"/>
      <c r="Z42" s="7"/>
      <c r="AA42" s="7"/>
    </row>
    <row r="43" spans="1:27" s="24" customFormat="1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22" customFormat="1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22" customFormat="1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22" customFormat="1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22" customFormat="1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22" customFormat="1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/>
    <row r="222" spans="1:27" ht="15.75" customHeight="1" x14ac:dyDescent="0.25"/>
    <row r="223" spans="1:27" ht="15.75" customHeight="1" x14ac:dyDescent="0.25"/>
    <row r="224" spans="1:27" ht="15.75" customHeight="1" x14ac:dyDescent="0.25"/>
    <row r="225" s="8" customFormat="1" ht="15.75" customHeight="1" x14ac:dyDescent="0.25"/>
    <row r="226" s="8" customFormat="1" ht="15.75" customHeight="1" x14ac:dyDescent="0.25"/>
    <row r="227" s="8" customFormat="1" ht="15.75" customHeight="1" x14ac:dyDescent="0.25"/>
    <row r="228" s="8" customFormat="1" ht="15.75" customHeight="1" x14ac:dyDescent="0.25"/>
    <row r="229" s="8" customFormat="1" ht="15.75" customHeight="1" x14ac:dyDescent="0.25"/>
    <row r="230" s="8" customFormat="1" ht="15.75" customHeight="1" x14ac:dyDescent="0.25"/>
    <row r="231" s="8" customFormat="1" ht="15.75" customHeight="1" x14ac:dyDescent="0.25"/>
    <row r="232" s="8" customFormat="1" ht="15.75" customHeight="1" x14ac:dyDescent="0.25"/>
    <row r="233" s="8" customFormat="1" ht="15.75" customHeight="1" x14ac:dyDescent="0.25"/>
    <row r="234" s="8" customFormat="1" ht="15.75" customHeight="1" x14ac:dyDescent="0.25"/>
    <row r="235" s="8" customFormat="1" ht="15.75" customHeight="1" x14ac:dyDescent="0.25"/>
    <row r="236" s="8" customFormat="1" ht="15.75" customHeight="1" x14ac:dyDescent="0.25"/>
    <row r="237" s="8" customFormat="1" ht="15.75" customHeight="1" x14ac:dyDescent="0.25"/>
    <row r="238" s="8" customFormat="1" ht="15.75" customHeight="1" x14ac:dyDescent="0.25"/>
    <row r="239" s="8" customFormat="1" ht="15.75" customHeight="1" x14ac:dyDescent="0.25"/>
    <row r="240" s="8" customFormat="1" ht="15.75" customHeight="1" x14ac:dyDescent="0.25"/>
    <row r="241" s="8" customFormat="1" ht="15.75" customHeight="1" x14ac:dyDescent="0.25"/>
    <row r="242" s="8" customFormat="1" ht="15.75" customHeight="1" x14ac:dyDescent="0.25"/>
    <row r="243" s="8" customFormat="1" ht="15.75" customHeight="1" x14ac:dyDescent="0.25"/>
    <row r="244" s="8" customFormat="1" ht="15.75" customHeight="1" x14ac:dyDescent="0.25"/>
    <row r="245" s="8" customFormat="1" ht="15.75" customHeight="1" x14ac:dyDescent="0.25"/>
    <row r="246" s="8" customFormat="1" ht="15.75" customHeight="1" x14ac:dyDescent="0.25"/>
    <row r="247" s="8" customFormat="1" ht="15.75" customHeight="1" x14ac:dyDescent="0.25"/>
    <row r="248" s="8" customFormat="1" ht="15.75" customHeight="1" x14ac:dyDescent="0.25"/>
    <row r="249" s="8" customFormat="1" ht="15.75" customHeight="1" x14ac:dyDescent="0.25"/>
    <row r="250" s="8" customFormat="1" ht="15.75" customHeight="1" x14ac:dyDescent="0.25"/>
    <row r="251" s="8" customFormat="1" ht="15.75" customHeight="1" x14ac:dyDescent="0.25"/>
    <row r="252" s="8" customFormat="1" ht="15.75" customHeight="1" x14ac:dyDescent="0.25"/>
    <row r="253" s="8" customFormat="1" ht="15.75" customHeight="1" x14ac:dyDescent="0.25"/>
    <row r="254" s="8" customFormat="1" ht="15.75" customHeight="1" x14ac:dyDescent="0.25"/>
    <row r="255" s="8" customFormat="1" ht="15.75" customHeight="1" x14ac:dyDescent="0.25"/>
    <row r="256" s="8" customFormat="1" ht="15.75" customHeight="1" x14ac:dyDescent="0.25"/>
    <row r="257" s="8" customFormat="1" ht="15.75" customHeight="1" x14ac:dyDescent="0.25"/>
    <row r="258" s="8" customFormat="1" ht="15.75" customHeight="1" x14ac:dyDescent="0.25"/>
    <row r="259" s="8" customFormat="1" ht="15.75" customHeight="1" x14ac:dyDescent="0.25"/>
    <row r="260" s="8" customFormat="1" ht="15.75" customHeight="1" x14ac:dyDescent="0.25"/>
    <row r="261" s="8" customFormat="1" ht="15.75" customHeight="1" x14ac:dyDescent="0.25"/>
    <row r="262" s="8" customFormat="1" ht="15.75" customHeight="1" x14ac:dyDescent="0.25"/>
    <row r="263" s="8" customFormat="1" ht="15.75" customHeight="1" x14ac:dyDescent="0.25"/>
    <row r="264" s="8" customFormat="1" ht="15.75" customHeight="1" x14ac:dyDescent="0.25"/>
    <row r="265" s="8" customFormat="1" ht="15.75" customHeight="1" x14ac:dyDescent="0.25"/>
    <row r="266" s="8" customFormat="1" ht="15.75" customHeight="1" x14ac:dyDescent="0.25"/>
    <row r="267" s="8" customFormat="1" ht="15.75" customHeight="1" x14ac:dyDescent="0.25"/>
    <row r="268" s="8" customFormat="1" ht="15.75" customHeight="1" x14ac:dyDescent="0.25"/>
    <row r="269" s="8" customFormat="1" ht="15.75" customHeight="1" x14ac:dyDescent="0.25"/>
    <row r="270" s="8" customFormat="1" ht="15.75" customHeight="1" x14ac:dyDescent="0.25"/>
    <row r="271" s="8" customFormat="1" ht="15.75" customHeight="1" x14ac:dyDescent="0.25"/>
    <row r="272" s="8" customFormat="1" ht="15.75" customHeight="1" x14ac:dyDescent="0.25"/>
    <row r="273" s="8" customFormat="1" ht="15.75" customHeight="1" x14ac:dyDescent="0.25"/>
    <row r="274" s="8" customFormat="1" ht="15.75" customHeight="1" x14ac:dyDescent="0.25"/>
    <row r="275" s="8" customFormat="1" ht="15.75" customHeight="1" x14ac:dyDescent="0.25"/>
    <row r="276" s="8" customFormat="1" ht="15.75" customHeight="1" x14ac:dyDescent="0.25"/>
    <row r="277" s="8" customFormat="1" ht="15.75" customHeight="1" x14ac:dyDescent="0.25"/>
    <row r="278" s="8" customFormat="1" ht="15.75" customHeight="1" x14ac:dyDescent="0.25"/>
    <row r="279" s="8" customFormat="1" ht="15.75" customHeight="1" x14ac:dyDescent="0.25"/>
    <row r="280" s="8" customFormat="1" ht="15.75" customHeight="1" x14ac:dyDescent="0.25"/>
    <row r="281" s="8" customFormat="1" ht="15.75" customHeight="1" x14ac:dyDescent="0.25"/>
    <row r="282" s="8" customFormat="1" ht="15.75" customHeight="1" x14ac:dyDescent="0.25"/>
    <row r="283" s="8" customFormat="1" ht="15.75" customHeight="1" x14ac:dyDescent="0.25"/>
    <row r="284" s="8" customFormat="1" ht="15.75" customHeight="1" x14ac:dyDescent="0.25"/>
    <row r="285" s="8" customFormat="1" ht="15.75" customHeight="1" x14ac:dyDescent="0.25"/>
    <row r="286" s="8" customFormat="1" ht="15.75" customHeight="1" x14ac:dyDescent="0.25"/>
    <row r="287" s="8" customFormat="1" ht="15.75" customHeight="1" x14ac:dyDescent="0.25"/>
    <row r="288" s="8" customFormat="1" ht="15.75" customHeight="1" x14ac:dyDescent="0.25"/>
    <row r="289" s="8" customFormat="1" ht="15.75" customHeight="1" x14ac:dyDescent="0.25"/>
    <row r="290" s="8" customFormat="1" ht="15.75" customHeight="1" x14ac:dyDescent="0.25"/>
    <row r="291" s="8" customFormat="1" ht="15.75" customHeight="1" x14ac:dyDescent="0.25"/>
    <row r="292" s="8" customFormat="1" ht="15.75" customHeight="1" x14ac:dyDescent="0.25"/>
    <row r="293" s="8" customFormat="1" ht="15.75" customHeight="1" x14ac:dyDescent="0.25"/>
    <row r="294" s="8" customFormat="1" ht="15.75" customHeight="1" x14ac:dyDescent="0.25"/>
    <row r="295" s="8" customFormat="1" ht="15.75" customHeight="1" x14ac:dyDescent="0.25"/>
    <row r="296" s="8" customFormat="1" ht="15.75" customHeight="1" x14ac:dyDescent="0.25"/>
    <row r="297" s="8" customFormat="1" ht="15.75" customHeight="1" x14ac:dyDescent="0.25"/>
    <row r="298" s="8" customFormat="1" ht="15.75" customHeight="1" x14ac:dyDescent="0.25"/>
    <row r="299" s="8" customFormat="1" ht="15.75" customHeight="1" x14ac:dyDescent="0.25"/>
    <row r="300" s="8" customFormat="1" ht="15.75" customHeight="1" x14ac:dyDescent="0.25"/>
    <row r="301" s="8" customFormat="1" ht="15.75" customHeight="1" x14ac:dyDescent="0.25"/>
    <row r="302" s="8" customFormat="1" ht="15.75" customHeight="1" x14ac:dyDescent="0.25"/>
    <row r="303" s="8" customFormat="1" ht="15.75" customHeight="1" x14ac:dyDescent="0.25"/>
    <row r="304" s="8" customFormat="1" ht="15.75" customHeight="1" x14ac:dyDescent="0.25"/>
    <row r="305" s="8" customFormat="1" ht="15.75" customHeight="1" x14ac:dyDescent="0.25"/>
    <row r="306" s="8" customFormat="1" ht="15.75" customHeight="1" x14ac:dyDescent="0.25"/>
    <row r="307" s="8" customFormat="1" ht="15.75" customHeight="1" x14ac:dyDescent="0.25"/>
    <row r="308" s="8" customFormat="1" ht="15.75" customHeight="1" x14ac:dyDescent="0.25"/>
    <row r="309" s="8" customFormat="1" ht="15.75" customHeight="1" x14ac:dyDescent="0.25"/>
    <row r="310" s="8" customFormat="1" ht="15.75" customHeight="1" x14ac:dyDescent="0.25"/>
    <row r="311" s="8" customFormat="1" ht="15.75" customHeight="1" x14ac:dyDescent="0.25"/>
    <row r="312" s="8" customFormat="1" ht="15.75" customHeight="1" x14ac:dyDescent="0.25"/>
    <row r="313" s="8" customFormat="1" ht="15.75" customHeight="1" x14ac:dyDescent="0.25"/>
    <row r="314" s="8" customFormat="1" ht="15.75" customHeight="1" x14ac:dyDescent="0.25"/>
    <row r="315" s="8" customFormat="1" ht="15.75" customHeight="1" x14ac:dyDescent="0.25"/>
    <row r="316" s="8" customFormat="1" ht="15.75" customHeight="1" x14ac:dyDescent="0.25"/>
    <row r="317" s="8" customFormat="1" ht="15.75" customHeight="1" x14ac:dyDescent="0.25"/>
    <row r="318" s="8" customFormat="1" ht="15.75" customHeight="1" x14ac:dyDescent="0.25"/>
    <row r="319" s="8" customFormat="1" ht="15.75" customHeight="1" x14ac:dyDescent="0.25"/>
    <row r="320" s="8" customFormat="1" ht="15.75" customHeight="1" x14ac:dyDescent="0.25"/>
    <row r="321" s="8" customFormat="1" ht="15.75" customHeight="1" x14ac:dyDescent="0.25"/>
    <row r="322" s="8" customFormat="1" ht="15.75" customHeight="1" x14ac:dyDescent="0.25"/>
    <row r="323" s="8" customFormat="1" ht="15.75" customHeight="1" x14ac:dyDescent="0.25"/>
    <row r="324" s="8" customFormat="1" ht="15.75" customHeight="1" x14ac:dyDescent="0.25"/>
    <row r="325" s="8" customFormat="1" ht="15.75" customHeight="1" x14ac:dyDescent="0.25"/>
    <row r="326" s="8" customFormat="1" ht="15.75" customHeight="1" x14ac:dyDescent="0.25"/>
    <row r="327" s="8" customFormat="1" ht="15.75" customHeight="1" x14ac:dyDescent="0.25"/>
    <row r="328" s="8" customFormat="1" ht="15.75" customHeight="1" x14ac:dyDescent="0.25"/>
    <row r="329" s="8" customFormat="1" ht="15.75" customHeight="1" x14ac:dyDescent="0.25"/>
    <row r="330" s="8" customFormat="1" ht="15.75" customHeight="1" x14ac:dyDescent="0.25"/>
    <row r="331" s="8" customFormat="1" ht="15.75" customHeight="1" x14ac:dyDescent="0.25"/>
    <row r="332" s="8" customFormat="1" ht="15.75" customHeight="1" x14ac:dyDescent="0.25"/>
    <row r="333" s="8" customFormat="1" ht="15.75" customHeight="1" x14ac:dyDescent="0.25"/>
    <row r="334" s="8" customFormat="1" ht="15.75" customHeight="1" x14ac:dyDescent="0.25"/>
    <row r="335" s="8" customFormat="1" ht="15.75" customHeight="1" x14ac:dyDescent="0.25"/>
    <row r="336" s="8" customFormat="1" ht="15.75" customHeight="1" x14ac:dyDescent="0.25"/>
    <row r="337" s="8" customFormat="1" ht="15.75" customHeight="1" x14ac:dyDescent="0.25"/>
    <row r="338" s="8" customFormat="1" ht="15.75" customHeight="1" x14ac:dyDescent="0.25"/>
    <row r="339" s="8" customFormat="1" ht="15.75" customHeight="1" x14ac:dyDescent="0.25"/>
    <row r="340" s="8" customFormat="1" ht="15.75" customHeight="1" x14ac:dyDescent="0.25"/>
    <row r="341" s="8" customFormat="1" ht="15.75" customHeight="1" x14ac:dyDescent="0.25"/>
    <row r="342" s="8" customFormat="1" ht="15.75" customHeight="1" x14ac:dyDescent="0.25"/>
    <row r="343" s="8" customFormat="1" ht="15.75" customHeight="1" x14ac:dyDescent="0.25"/>
    <row r="344" s="8" customFormat="1" ht="15.75" customHeight="1" x14ac:dyDescent="0.25"/>
    <row r="345" s="8" customFormat="1" ht="15.75" customHeight="1" x14ac:dyDescent="0.25"/>
    <row r="346" s="8" customFormat="1" ht="15.75" customHeight="1" x14ac:dyDescent="0.25"/>
    <row r="347" s="8" customFormat="1" ht="15.75" customHeight="1" x14ac:dyDescent="0.25"/>
    <row r="348" s="8" customFormat="1" ht="15.75" customHeight="1" x14ac:dyDescent="0.25"/>
    <row r="349" s="8" customFormat="1" ht="15.75" customHeight="1" x14ac:dyDescent="0.25"/>
    <row r="350" s="8" customFormat="1" ht="15.75" customHeight="1" x14ac:dyDescent="0.25"/>
    <row r="351" s="8" customFormat="1" ht="15.75" customHeight="1" x14ac:dyDescent="0.25"/>
    <row r="352" s="8" customFormat="1" ht="15.75" customHeight="1" x14ac:dyDescent="0.25"/>
    <row r="353" s="8" customFormat="1" ht="15.75" customHeight="1" x14ac:dyDescent="0.25"/>
    <row r="354" s="8" customFormat="1" ht="15.75" customHeight="1" x14ac:dyDescent="0.25"/>
    <row r="355" s="8" customFormat="1" ht="15.75" customHeight="1" x14ac:dyDescent="0.25"/>
    <row r="356" s="8" customFormat="1" ht="15.75" customHeight="1" x14ac:dyDescent="0.25"/>
    <row r="357" s="8" customFormat="1" ht="15.75" customHeight="1" x14ac:dyDescent="0.25"/>
    <row r="358" s="8" customFormat="1" ht="15.75" customHeight="1" x14ac:dyDescent="0.25"/>
    <row r="359" s="8" customFormat="1" ht="15.75" customHeight="1" x14ac:dyDescent="0.25"/>
    <row r="360" s="8" customFormat="1" ht="15.75" customHeight="1" x14ac:dyDescent="0.25"/>
    <row r="361" s="8" customFormat="1" ht="15.75" customHeight="1" x14ac:dyDescent="0.25"/>
    <row r="362" s="8" customFormat="1" ht="15.75" customHeight="1" x14ac:dyDescent="0.25"/>
    <row r="363" s="8" customFormat="1" ht="15.75" customHeight="1" x14ac:dyDescent="0.25"/>
    <row r="364" s="8" customFormat="1" ht="15.75" customHeight="1" x14ac:dyDescent="0.25"/>
    <row r="365" s="8" customFormat="1" ht="15.75" customHeight="1" x14ac:dyDescent="0.25"/>
    <row r="366" s="8" customFormat="1" ht="15.75" customHeight="1" x14ac:dyDescent="0.25"/>
    <row r="367" s="8" customFormat="1" ht="15.75" customHeight="1" x14ac:dyDescent="0.25"/>
    <row r="368" s="8" customFormat="1" ht="15.75" customHeight="1" x14ac:dyDescent="0.25"/>
    <row r="369" s="8" customFormat="1" ht="15.75" customHeight="1" x14ac:dyDescent="0.25"/>
    <row r="370" s="8" customFormat="1" ht="15.75" customHeight="1" x14ac:dyDescent="0.25"/>
    <row r="371" s="8" customFormat="1" ht="15.75" customHeight="1" x14ac:dyDescent="0.25"/>
    <row r="372" s="8" customFormat="1" ht="15.75" customHeight="1" x14ac:dyDescent="0.25"/>
    <row r="373" s="8" customFormat="1" ht="15.75" customHeight="1" x14ac:dyDescent="0.25"/>
    <row r="374" s="8" customFormat="1" ht="15.75" customHeight="1" x14ac:dyDescent="0.25"/>
    <row r="375" s="8" customFormat="1" ht="15.75" customHeight="1" x14ac:dyDescent="0.25"/>
    <row r="376" s="8" customFormat="1" ht="15.75" customHeight="1" x14ac:dyDescent="0.25"/>
    <row r="377" s="8" customFormat="1" ht="15.75" customHeight="1" x14ac:dyDescent="0.25"/>
    <row r="378" s="8" customFormat="1" ht="15.75" customHeight="1" x14ac:dyDescent="0.25"/>
    <row r="379" s="8" customFormat="1" ht="15.75" customHeight="1" x14ac:dyDescent="0.25"/>
    <row r="380" s="8" customFormat="1" ht="15.75" customHeight="1" x14ac:dyDescent="0.25"/>
    <row r="381" s="8" customFormat="1" ht="15.75" customHeight="1" x14ac:dyDescent="0.25"/>
    <row r="382" s="8" customFormat="1" ht="15.75" customHeight="1" x14ac:dyDescent="0.25"/>
    <row r="383" s="8" customFormat="1" ht="15.75" customHeight="1" x14ac:dyDescent="0.25"/>
    <row r="384" s="8" customFormat="1" ht="15.75" customHeight="1" x14ac:dyDescent="0.25"/>
    <row r="385" s="8" customFormat="1" ht="15.75" customHeight="1" x14ac:dyDescent="0.25"/>
    <row r="386" s="8" customFormat="1" ht="15.75" customHeight="1" x14ac:dyDescent="0.25"/>
    <row r="387" s="8" customFormat="1" ht="15.75" customHeight="1" x14ac:dyDescent="0.25"/>
    <row r="388" s="8" customFormat="1" ht="15.75" customHeight="1" x14ac:dyDescent="0.25"/>
    <row r="389" s="8" customFormat="1" ht="15.75" customHeight="1" x14ac:dyDescent="0.25"/>
    <row r="390" s="8" customFormat="1" ht="15.75" customHeight="1" x14ac:dyDescent="0.25"/>
    <row r="391" s="8" customFormat="1" ht="15.75" customHeight="1" x14ac:dyDescent="0.25"/>
    <row r="392" s="8" customFormat="1" ht="15.75" customHeight="1" x14ac:dyDescent="0.25"/>
    <row r="393" s="8" customFormat="1" ht="15.75" customHeight="1" x14ac:dyDescent="0.25"/>
    <row r="394" s="8" customFormat="1" ht="15.75" customHeight="1" x14ac:dyDescent="0.25"/>
    <row r="395" s="8" customFormat="1" ht="15.75" customHeight="1" x14ac:dyDescent="0.25"/>
    <row r="396" s="8" customFormat="1" ht="15.75" customHeight="1" x14ac:dyDescent="0.25"/>
    <row r="397" s="8" customFormat="1" ht="15.75" customHeight="1" x14ac:dyDescent="0.25"/>
    <row r="398" s="8" customFormat="1" ht="15.75" customHeight="1" x14ac:dyDescent="0.25"/>
    <row r="399" s="8" customFormat="1" ht="15.75" customHeight="1" x14ac:dyDescent="0.25"/>
    <row r="400" s="8" customFormat="1" ht="15.75" customHeight="1" x14ac:dyDescent="0.25"/>
    <row r="401" s="8" customFormat="1" ht="15.75" customHeight="1" x14ac:dyDescent="0.25"/>
    <row r="402" s="8" customFormat="1" ht="15.75" customHeight="1" x14ac:dyDescent="0.25"/>
    <row r="403" s="8" customFormat="1" ht="15.75" customHeight="1" x14ac:dyDescent="0.25"/>
    <row r="404" s="8" customFormat="1" ht="15.75" customHeight="1" x14ac:dyDescent="0.25"/>
    <row r="405" s="8" customFormat="1" ht="15.75" customHeight="1" x14ac:dyDescent="0.25"/>
    <row r="406" s="8" customFormat="1" ht="15.75" customHeight="1" x14ac:dyDescent="0.25"/>
    <row r="407" s="8" customFormat="1" ht="15.75" customHeight="1" x14ac:dyDescent="0.25"/>
    <row r="408" s="8" customFormat="1" ht="15.75" customHeight="1" x14ac:dyDescent="0.25"/>
    <row r="409" s="8" customFormat="1" ht="15.75" customHeight="1" x14ac:dyDescent="0.25"/>
    <row r="410" s="8" customFormat="1" ht="15.75" customHeight="1" x14ac:dyDescent="0.25"/>
    <row r="411" s="8" customFormat="1" ht="15.75" customHeight="1" x14ac:dyDescent="0.25"/>
    <row r="412" s="8" customFormat="1" ht="15.75" customHeight="1" x14ac:dyDescent="0.25"/>
    <row r="413" s="8" customFormat="1" ht="15.75" customHeight="1" x14ac:dyDescent="0.25"/>
    <row r="414" s="8" customFormat="1" ht="15.75" customHeight="1" x14ac:dyDescent="0.25"/>
    <row r="415" s="8" customFormat="1" ht="15.75" customHeight="1" x14ac:dyDescent="0.25"/>
    <row r="416" s="8" customFormat="1" ht="15.75" customHeight="1" x14ac:dyDescent="0.25"/>
    <row r="417" s="8" customFormat="1" ht="15.75" customHeight="1" x14ac:dyDescent="0.25"/>
    <row r="418" s="8" customFormat="1" ht="15.75" customHeight="1" x14ac:dyDescent="0.25"/>
    <row r="419" s="8" customFormat="1" ht="15.75" customHeight="1" x14ac:dyDescent="0.25"/>
    <row r="420" s="8" customFormat="1" ht="15.75" customHeight="1" x14ac:dyDescent="0.25"/>
    <row r="421" s="8" customFormat="1" ht="15.75" customHeight="1" x14ac:dyDescent="0.25"/>
    <row r="422" s="8" customFormat="1" ht="15.75" customHeight="1" x14ac:dyDescent="0.25"/>
    <row r="423" s="8" customFormat="1" ht="15.75" customHeight="1" x14ac:dyDescent="0.25"/>
    <row r="424" s="8" customFormat="1" ht="15.75" customHeight="1" x14ac:dyDescent="0.25"/>
    <row r="425" s="8" customFormat="1" ht="15.75" customHeight="1" x14ac:dyDescent="0.25"/>
    <row r="426" s="8" customFormat="1" ht="15.75" customHeight="1" x14ac:dyDescent="0.25"/>
    <row r="427" s="8" customFormat="1" ht="15.75" customHeight="1" x14ac:dyDescent="0.25"/>
    <row r="428" s="8" customFormat="1" ht="15.75" customHeight="1" x14ac:dyDescent="0.25"/>
    <row r="429" s="8" customFormat="1" ht="15.75" customHeight="1" x14ac:dyDescent="0.25"/>
    <row r="430" s="8" customFormat="1" ht="15.75" customHeight="1" x14ac:dyDescent="0.25"/>
    <row r="431" s="8" customFormat="1" ht="15.75" customHeight="1" x14ac:dyDescent="0.25"/>
    <row r="432" s="8" customFormat="1" ht="15.75" customHeight="1" x14ac:dyDescent="0.25"/>
    <row r="433" s="8" customFormat="1" ht="15.75" customHeight="1" x14ac:dyDescent="0.25"/>
    <row r="434" s="8" customFormat="1" ht="15.75" customHeight="1" x14ac:dyDescent="0.25"/>
    <row r="435" s="8" customFormat="1" ht="15.75" customHeight="1" x14ac:dyDescent="0.25"/>
    <row r="436" s="8" customFormat="1" ht="15.75" customHeight="1" x14ac:dyDescent="0.25"/>
    <row r="437" s="8" customFormat="1" ht="15.75" customHeight="1" x14ac:dyDescent="0.25"/>
    <row r="438" s="8" customFormat="1" ht="15.75" customHeight="1" x14ac:dyDescent="0.25"/>
    <row r="439" s="8" customFormat="1" ht="15.75" customHeight="1" x14ac:dyDescent="0.25"/>
    <row r="440" s="8" customFormat="1" ht="15.75" customHeight="1" x14ac:dyDescent="0.25"/>
    <row r="441" s="8" customFormat="1" ht="15.75" customHeight="1" x14ac:dyDescent="0.25"/>
    <row r="442" s="8" customFormat="1" ht="15.75" customHeight="1" x14ac:dyDescent="0.25"/>
    <row r="443" s="8" customFormat="1" ht="15.75" customHeight="1" x14ac:dyDescent="0.25"/>
    <row r="444" s="8" customFormat="1" ht="15.75" customHeight="1" x14ac:dyDescent="0.25"/>
    <row r="445" s="8" customFormat="1" ht="15.75" customHeight="1" x14ac:dyDescent="0.25"/>
    <row r="446" s="8" customFormat="1" ht="15.75" customHeight="1" x14ac:dyDescent="0.25"/>
    <row r="447" s="8" customFormat="1" ht="15.75" customHeight="1" x14ac:dyDescent="0.25"/>
    <row r="448" s="8" customFormat="1" ht="15.75" customHeight="1" x14ac:dyDescent="0.25"/>
    <row r="449" s="8" customFormat="1" ht="15.75" customHeight="1" x14ac:dyDescent="0.25"/>
    <row r="450" s="8" customFormat="1" ht="15.75" customHeight="1" x14ac:dyDescent="0.25"/>
    <row r="451" s="8" customFormat="1" ht="15.75" customHeight="1" x14ac:dyDescent="0.25"/>
    <row r="452" s="8" customFormat="1" ht="15.75" customHeight="1" x14ac:dyDescent="0.25"/>
    <row r="453" s="8" customFormat="1" ht="15.75" customHeight="1" x14ac:dyDescent="0.25"/>
    <row r="454" s="8" customFormat="1" ht="15.75" customHeight="1" x14ac:dyDescent="0.25"/>
    <row r="455" s="8" customFormat="1" ht="15.75" customHeight="1" x14ac:dyDescent="0.25"/>
    <row r="456" s="8" customFormat="1" ht="15.75" customHeight="1" x14ac:dyDescent="0.25"/>
    <row r="457" s="8" customFormat="1" ht="15.75" customHeight="1" x14ac:dyDescent="0.25"/>
    <row r="458" s="8" customFormat="1" ht="15.75" customHeight="1" x14ac:dyDescent="0.25"/>
    <row r="459" s="8" customFormat="1" ht="15.75" customHeight="1" x14ac:dyDescent="0.25"/>
    <row r="460" s="8" customFormat="1" ht="15.75" customHeight="1" x14ac:dyDescent="0.25"/>
    <row r="461" s="8" customFormat="1" ht="15.75" customHeight="1" x14ac:dyDescent="0.25"/>
    <row r="462" s="8" customFormat="1" ht="15.75" customHeight="1" x14ac:dyDescent="0.25"/>
    <row r="463" s="8" customFormat="1" ht="15.75" customHeight="1" x14ac:dyDescent="0.25"/>
    <row r="464" s="8" customFormat="1" ht="15.75" customHeight="1" x14ac:dyDescent="0.25"/>
    <row r="465" s="8" customFormat="1" ht="15.75" customHeight="1" x14ac:dyDescent="0.25"/>
    <row r="466" s="8" customFormat="1" ht="15.75" customHeight="1" x14ac:dyDescent="0.25"/>
    <row r="467" s="8" customFormat="1" ht="15.75" customHeight="1" x14ac:dyDescent="0.25"/>
    <row r="468" s="8" customFormat="1" ht="15.75" customHeight="1" x14ac:dyDescent="0.25"/>
    <row r="469" s="8" customFormat="1" ht="15.75" customHeight="1" x14ac:dyDescent="0.25"/>
    <row r="470" s="8" customFormat="1" ht="15.75" customHeight="1" x14ac:dyDescent="0.25"/>
    <row r="471" s="8" customFormat="1" ht="15.75" customHeight="1" x14ac:dyDescent="0.25"/>
    <row r="472" s="8" customFormat="1" ht="15.75" customHeight="1" x14ac:dyDescent="0.25"/>
    <row r="473" s="8" customFormat="1" ht="15.75" customHeight="1" x14ac:dyDescent="0.25"/>
    <row r="474" s="8" customFormat="1" ht="15.75" customHeight="1" x14ac:dyDescent="0.25"/>
    <row r="475" s="8" customFormat="1" ht="15.75" customHeight="1" x14ac:dyDescent="0.25"/>
    <row r="476" s="8" customFormat="1" ht="15.75" customHeight="1" x14ac:dyDescent="0.25"/>
    <row r="477" s="8" customFormat="1" ht="15.75" customHeight="1" x14ac:dyDescent="0.25"/>
    <row r="478" s="8" customFormat="1" ht="15.75" customHeight="1" x14ac:dyDescent="0.25"/>
    <row r="479" s="8" customFormat="1" ht="15.75" customHeight="1" x14ac:dyDescent="0.25"/>
    <row r="480" s="8" customFormat="1" ht="15.75" customHeight="1" x14ac:dyDescent="0.25"/>
    <row r="481" s="8" customFormat="1" ht="15.75" customHeight="1" x14ac:dyDescent="0.25"/>
    <row r="482" s="8" customFormat="1" ht="15.75" customHeight="1" x14ac:dyDescent="0.25"/>
    <row r="483" s="8" customFormat="1" ht="15.75" customHeight="1" x14ac:dyDescent="0.25"/>
    <row r="484" s="8" customFormat="1" ht="15.75" customHeight="1" x14ac:dyDescent="0.25"/>
    <row r="485" s="8" customFormat="1" ht="15.75" customHeight="1" x14ac:dyDescent="0.25"/>
    <row r="486" s="8" customFormat="1" ht="15.75" customHeight="1" x14ac:dyDescent="0.25"/>
    <row r="487" s="8" customFormat="1" ht="15.75" customHeight="1" x14ac:dyDescent="0.25"/>
    <row r="488" s="8" customFormat="1" ht="15.75" customHeight="1" x14ac:dyDescent="0.25"/>
    <row r="489" s="8" customFormat="1" ht="15.75" customHeight="1" x14ac:dyDescent="0.25"/>
    <row r="490" s="8" customFormat="1" ht="15.75" customHeight="1" x14ac:dyDescent="0.25"/>
    <row r="491" s="8" customFormat="1" ht="15.75" customHeight="1" x14ac:dyDescent="0.25"/>
    <row r="492" s="8" customFormat="1" ht="15.75" customHeight="1" x14ac:dyDescent="0.25"/>
    <row r="493" s="8" customFormat="1" ht="15.75" customHeight="1" x14ac:dyDescent="0.25"/>
    <row r="494" s="8" customFormat="1" ht="15.75" customHeight="1" x14ac:dyDescent="0.25"/>
    <row r="495" s="8" customFormat="1" ht="15.75" customHeight="1" x14ac:dyDescent="0.25"/>
    <row r="496" s="8" customFormat="1" ht="15.75" customHeight="1" x14ac:dyDescent="0.25"/>
    <row r="497" s="8" customFormat="1" ht="15.75" customHeight="1" x14ac:dyDescent="0.25"/>
    <row r="498" s="8" customFormat="1" ht="15.75" customHeight="1" x14ac:dyDescent="0.25"/>
    <row r="499" s="8" customFormat="1" ht="15.75" customHeight="1" x14ac:dyDescent="0.25"/>
    <row r="500" s="8" customFormat="1" ht="15.75" customHeight="1" x14ac:dyDescent="0.25"/>
    <row r="501" s="8" customFormat="1" ht="15.75" customHeight="1" x14ac:dyDescent="0.25"/>
    <row r="502" s="8" customFormat="1" ht="15.75" customHeight="1" x14ac:dyDescent="0.25"/>
    <row r="503" s="8" customFormat="1" ht="15.75" customHeight="1" x14ac:dyDescent="0.25"/>
    <row r="504" s="8" customFormat="1" ht="15.75" customHeight="1" x14ac:dyDescent="0.25"/>
    <row r="505" s="8" customFormat="1" ht="15.75" customHeight="1" x14ac:dyDescent="0.25"/>
    <row r="506" s="8" customFormat="1" ht="15.75" customHeight="1" x14ac:dyDescent="0.25"/>
    <row r="507" s="8" customFormat="1" ht="15.75" customHeight="1" x14ac:dyDescent="0.25"/>
    <row r="508" s="8" customFormat="1" ht="15.75" customHeight="1" x14ac:dyDescent="0.25"/>
    <row r="509" s="8" customFormat="1" ht="15.75" customHeight="1" x14ac:dyDescent="0.25"/>
    <row r="510" s="8" customFormat="1" ht="15.75" customHeight="1" x14ac:dyDescent="0.25"/>
    <row r="511" s="8" customFormat="1" ht="15.75" customHeight="1" x14ac:dyDescent="0.25"/>
    <row r="512" s="8" customFormat="1" ht="15.75" customHeight="1" x14ac:dyDescent="0.25"/>
    <row r="513" s="8" customFormat="1" ht="15.75" customHeight="1" x14ac:dyDescent="0.25"/>
    <row r="514" s="8" customFormat="1" ht="15.75" customHeight="1" x14ac:dyDescent="0.25"/>
    <row r="515" s="8" customFormat="1" ht="15.75" customHeight="1" x14ac:dyDescent="0.25"/>
    <row r="516" s="8" customFormat="1" ht="15.75" customHeight="1" x14ac:dyDescent="0.25"/>
    <row r="517" s="8" customFormat="1" ht="15.75" customHeight="1" x14ac:dyDescent="0.25"/>
    <row r="518" s="8" customFormat="1" ht="15.75" customHeight="1" x14ac:dyDescent="0.25"/>
    <row r="519" s="8" customFormat="1" ht="15.75" customHeight="1" x14ac:dyDescent="0.25"/>
    <row r="520" s="8" customFormat="1" ht="15.75" customHeight="1" x14ac:dyDescent="0.25"/>
    <row r="521" s="8" customFormat="1" ht="15.75" customHeight="1" x14ac:dyDescent="0.25"/>
    <row r="522" s="8" customFormat="1" ht="15.75" customHeight="1" x14ac:dyDescent="0.25"/>
    <row r="523" s="8" customFormat="1" ht="15.75" customHeight="1" x14ac:dyDescent="0.25"/>
    <row r="524" s="8" customFormat="1" ht="15.75" customHeight="1" x14ac:dyDescent="0.25"/>
    <row r="525" s="8" customFormat="1" ht="15.75" customHeight="1" x14ac:dyDescent="0.25"/>
    <row r="526" s="8" customFormat="1" ht="15.75" customHeight="1" x14ac:dyDescent="0.25"/>
    <row r="527" s="8" customFormat="1" ht="15.75" customHeight="1" x14ac:dyDescent="0.25"/>
    <row r="528" s="8" customFormat="1" ht="15.75" customHeight="1" x14ac:dyDescent="0.25"/>
    <row r="529" s="8" customFormat="1" ht="15.75" customHeight="1" x14ac:dyDescent="0.25"/>
    <row r="530" s="8" customFormat="1" ht="15.75" customHeight="1" x14ac:dyDescent="0.25"/>
    <row r="531" s="8" customFormat="1" ht="15.75" customHeight="1" x14ac:dyDescent="0.25"/>
    <row r="532" s="8" customFormat="1" ht="15.75" customHeight="1" x14ac:dyDescent="0.25"/>
    <row r="533" s="8" customFormat="1" ht="15.75" customHeight="1" x14ac:dyDescent="0.25"/>
    <row r="534" s="8" customFormat="1" ht="15.75" customHeight="1" x14ac:dyDescent="0.25"/>
    <row r="535" s="8" customFormat="1" ht="15.75" customHeight="1" x14ac:dyDescent="0.25"/>
    <row r="536" s="8" customFormat="1" ht="15.75" customHeight="1" x14ac:dyDescent="0.25"/>
    <row r="537" s="8" customFormat="1" ht="15.75" customHeight="1" x14ac:dyDescent="0.25"/>
    <row r="538" s="8" customFormat="1" ht="15.75" customHeight="1" x14ac:dyDescent="0.25"/>
    <row r="539" s="8" customFormat="1" ht="15.75" customHeight="1" x14ac:dyDescent="0.25"/>
    <row r="540" s="8" customFormat="1" ht="15.75" customHeight="1" x14ac:dyDescent="0.25"/>
    <row r="541" s="8" customFormat="1" ht="15.75" customHeight="1" x14ac:dyDescent="0.25"/>
    <row r="542" s="8" customFormat="1" ht="15.75" customHeight="1" x14ac:dyDescent="0.25"/>
    <row r="543" s="8" customFormat="1" ht="15.75" customHeight="1" x14ac:dyDescent="0.25"/>
    <row r="544" s="8" customFormat="1" ht="15.75" customHeight="1" x14ac:dyDescent="0.25"/>
    <row r="545" s="8" customFormat="1" ht="15.75" customHeight="1" x14ac:dyDescent="0.25"/>
    <row r="546" s="8" customFormat="1" ht="15.75" customHeight="1" x14ac:dyDescent="0.25"/>
    <row r="547" s="8" customFormat="1" ht="15.75" customHeight="1" x14ac:dyDescent="0.25"/>
    <row r="548" s="8" customFormat="1" ht="15.75" customHeight="1" x14ac:dyDescent="0.25"/>
    <row r="549" s="8" customFormat="1" ht="15.75" customHeight="1" x14ac:dyDescent="0.25"/>
    <row r="550" s="8" customFormat="1" ht="15.75" customHeight="1" x14ac:dyDescent="0.25"/>
    <row r="551" s="8" customFormat="1" ht="15.75" customHeight="1" x14ac:dyDescent="0.25"/>
    <row r="552" s="8" customFormat="1" ht="15.75" customHeight="1" x14ac:dyDescent="0.25"/>
    <row r="553" s="8" customFormat="1" ht="15.75" customHeight="1" x14ac:dyDescent="0.25"/>
    <row r="554" s="8" customFormat="1" ht="15.75" customHeight="1" x14ac:dyDescent="0.25"/>
    <row r="555" s="8" customFormat="1" ht="15.75" customHeight="1" x14ac:dyDescent="0.25"/>
    <row r="556" s="8" customFormat="1" ht="15.75" customHeight="1" x14ac:dyDescent="0.25"/>
    <row r="557" s="8" customFormat="1" ht="15.75" customHeight="1" x14ac:dyDescent="0.25"/>
    <row r="558" s="8" customFormat="1" ht="15.75" customHeight="1" x14ac:dyDescent="0.25"/>
    <row r="559" s="8" customFormat="1" ht="15.75" customHeight="1" x14ac:dyDescent="0.25"/>
    <row r="560" s="8" customFormat="1" ht="15.75" customHeight="1" x14ac:dyDescent="0.25"/>
    <row r="561" s="8" customFormat="1" ht="15.75" customHeight="1" x14ac:dyDescent="0.25"/>
    <row r="562" s="8" customFormat="1" ht="15.75" customHeight="1" x14ac:dyDescent="0.25"/>
    <row r="563" s="8" customFormat="1" ht="15.75" customHeight="1" x14ac:dyDescent="0.25"/>
    <row r="564" s="8" customFormat="1" ht="15.75" customHeight="1" x14ac:dyDescent="0.25"/>
    <row r="565" s="8" customFormat="1" ht="15.75" customHeight="1" x14ac:dyDescent="0.25"/>
    <row r="566" s="8" customFormat="1" ht="15.75" customHeight="1" x14ac:dyDescent="0.25"/>
    <row r="567" s="8" customFormat="1" ht="15.75" customHeight="1" x14ac:dyDescent="0.25"/>
    <row r="568" s="8" customFormat="1" ht="15.75" customHeight="1" x14ac:dyDescent="0.25"/>
    <row r="569" s="8" customFormat="1" ht="15.75" customHeight="1" x14ac:dyDescent="0.25"/>
    <row r="570" s="8" customFormat="1" ht="15.75" customHeight="1" x14ac:dyDescent="0.25"/>
    <row r="571" s="8" customFormat="1" ht="15.75" customHeight="1" x14ac:dyDescent="0.25"/>
    <row r="572" s="8" customFormat="1" ht="15.75" customHeight="1" x14ac:dyDescent="0.25"/>
    <row r="573" s="8" customFormat="1" ht="15.75" customHeight="1" x14ac:dyDescent="0.25"/>
    <row r="574" s="8" customFormat="1" ht="15.75" customHeight="1" x14ac:dyDescent="0.25"/>
    <row r="575" s="8" customFormat="1" ht="15.75" customHeight="1" x14ac:dyDescent="0.25"/>
    <row r="576" s="8" customFormat="1" ht="15.75" customHeight="1" x14ac:dyDescent="0.25"/>
    <row r="577" s="8" customFormat="1" ht="15.75" customHeight="1" x14ac:dyDescent="0.25"/>
    <row r="578" s="8" customFormat="1" ht="15.75" customHeight="1" x14ac:dyDescent="0.25"/>
    <row r="579" s="8" customFormat="1" ht="15.75" customHeight="1" x14ac:dyDescent="0.25"/>
    <row r="580" s="8" customFormat="1" ht="15.75" customHeight="1" x14ac:dyDescent="0.25"/>
    <row r="581" s="8" customFormat="1" ht="15.75" customHeight="1" x14ac:dyDescent="0.25"/>
    <row r="582" s="8" customFormat="1" ht="15.75" customHeight="1" x14ac:dyDescent="0.25"/>
    <row r="583" s="8" customFormat="1" ht="15.75" customHeight="1" x14ac:dyDescent="0.25"/>
    <row r="584" s="8" customFormat="1" ht="15.75" customHeight="1" x14ac:dyDescent="0.25"/>
    <row r="585" s="8" customFormat="1" ht="15.75" customHeight="1" x14ac:dyDescent="0.25"/>
    <row r="586" s="8" customFormat="1" ht="15.75" customHeight="1" x14ac:dyDescent="0.25"/>
    <row r="587" s="8" customFormat="1" ht="15.75" customHeight="1" x14ac:dyDescent="0.25"/>
    <row r="588" s="8" customFormat="1" ht="15.75" customHeight="1" x14ac:dyDescent="0.25"/>
    <row r="589" s="8" customFormat="1" ht="15.75" customHeight="1" x14ac:dyDescent="0.25"/>
    <row r="590" s="8" customFormat="1" ht="15.75" customHeight="1" x14ac:dyDescent="0.25"/>
    <row r="591" s="8" customFormat="1" ht="15.75" customHeight="1" x14ac:dyDescent="0.25"/>
    <row r="592" s="8" customFormat="1" ht="15.75" customHeight="1" x14ac:dyDescent="0.25"/>
    <row r="593" s="8" customFormat="1" ht="15.75" customHeight="1" x14ac:dyDescent="0.25"/>
    <row r="594" s="8" customFormat="1" ht="15.75" customHeight="1" x14ac:dyDescent="0.25"/>
    <row r="595" s="8" customFormat="1" ht="15.75" customHeight="1" x14ac:dyDescent="0.25"/>
    <row r="596" s="8" customFormat="1" ht="15.75" customHeight="1" x14ac:dyDescent="0.25"/>
    <row r="597" s="8" customFormat="1" ht="15.75" customHeight="1" x14ac:dyDescent="0.25"/>
    <row r="598" s="8" customFormat="1" ht="15.75" customHeight="1" x14ac:dyDescent="0.25"/>
    <row r="599" s="8" customFormat="1" ht="15.75" customHeight="1" x14ac:dyDescent="0.25"/>
    <row r="600" s="8" customFormat="1" ht="15.75" customHeight="1" x14ac:dyDescent="0.25"/>
    <row r="601" s="8" customFormat="1" ht="15.75" customHeight="1" x14ac:dyDescent="0.25"/>
    <row r="602" s="8" customFormat="1" ht="15.75" customHeight="1" x14ac:dyDescent="0.25"/>
    <row r="603" s="8" customFormat="1" ht="15.75" customHeight="1" x14ac:dyDescent="0.25"/>
    <row r="604" s="8" customFormat="1" ht="15.75" customHeight="1" x14ac:dyDescent="0.25"/>
    <row r="605" s="8" customFormat="1" ht="15.75" customHeight="1" x14ac:dyDescent="0.25"/>
    <row r="606" s="8" customFormat="1" ht="15.75" customHeight="1" x14ac:dyDescent="0.25"/>
    <row r="607" s="8" customFormat="1" ht="15.75" customHeight="1" x14ac:dyDescent="0.25"/>
    <row r="608" s="8" customFormat="1" ht="15.75" customHeight="1" x14ac:dyDescent="0.25"/>
    <row r="609" s="8" customFormat="1" ht="15.75" customHeight="1" x14ac:dyDescent="0.25"/>
    <row r="610" s="8" customFormat="1" ht="15.75" customHeight="1" x14ac:dyDescent="0.25"/>
    <row r="611" s="8" customFormat="1" ht="15.75" customHeight="1" x14ac:dyDescent="0.25"/>
    <row r="612" s="8" customFormat="1" ht="15.75" customHeight="1" x14ac:dyDescent="0.25"/>
    <row r="613" s="8" customFormat="1" ht="15.75" customHeight="1" x14ac:dyDescent="0.25"/>
    <row r="614" s="8" customFormat="1" ht="15.75" customHeight="1" x14ac:dyDescent="0.25"/>
    <row r="615" s="8" customFormat="1" ht="15.75" customHeight="1" x14ac:dyDescent="0.25"/>
    <row r="616" s="8" customFormat="1" ht="15.75" customHeight="1" x14ac:dyDescent="0.25"/>
    <row r="617" s="8" customFormat="1" ht="15.75" customHeight="1" x14ac:dyDescent="0.25"/>
    <row r="618" s="8" customFormat="1" ht="15.75" customHeight="1" x14ac:dyDescent="0.25"/>
    <row r="619" s="8" customFormat="1" ht="15.75" customHeight="1" x14ac:dyDescent="0.25"/>
    <row r="620" s="8" customFormat="1" ht="15.75" customHeight="1" x14ac:dyDescent="0.25"/>
    <row r="621" s="8" customFormat="1" ht="15.75" customHeight="1" x14ac:dyDescent="0.25"/>
    <row r="622" s="8" customFormat="1" ht="15.75" customHeight="1" x14ac:dyDescent="0.25"/>
    <row r="623" s="8" customFormat="1" ht="15.75" customHeight="1" x14ac:dyDescent="0.25"/>
    <row r="624" s="8" customFormat="1" ht="15.75" customHeight="1" x14ac:dyDescent="0.25"/>
    <row r="625" s="8" customFormat="1" ht="15.75" customHeight="1" x14ac:dyDescent="0.25"/>
    <row r="626" s="8" customFormat="1" ht="15.75" customHeight="1" x14ac:dyDescent="0.25"/>
    <row r="627" s="8" customFormat="1" ht="15.75" customHeight="1" x14ac:dyDescent="0.25"/>
    <row r="628" s="8" customFormat="1" ht="15.75" customHeight="1" x14ac:dyDescent="0.25"/>
    <row r="629" s="8" customFormat="1" ht="15.75" customHeight="1" x14ac:dyDescent="0.25"/>
    <row r="630" s="8" customFormat="1" ht="15.75" customHeight="1" x14ac:dyDescent="0.25"/>
    <row r="631" s="8" customFormat="1" ht="15.75" customHeight="1" x14ac:dyDescent="0.25"/>
    <row r="632" s="8" customFormat="1" ht="15.75" customHeight="1" x14ac:dyDescent="0.25"/>
    <row r="633" s="8" customFormat="1" ht="15.75" customHeight="1" x14ac:dyDescent="0.25"/>
    <row r="634" s="8" customFormat="1" ht="15.75" customHeight="1" x14ac:dyDescent="0.25"/>
    <row r="635" s="8" customFormat="1" ht="15.75" customHeight="1" x14ac:dyDescent="0.25"/>
    <row r="636" s="8" customFormat="1" ht="15.75" customHeight="1" x14ac:dyDescent="0.25"/>
    <row r="637" s="8" customFormat="1" ht="15.75" customHeight="1" x14ac:dyDescent="0.25"/>
    <row r="638" s="8" customFormat="1" ht="15.75" customHeight="1" x14ac:dyDescent="0.25"/>
    <row r="639" s="8" customFormat="1" ht="15.75" customHeight="1" x14ac:dyDescent="0.25"/>
    <row r="640" s="8" customFormat="1" ht="15.75" customHeight="1" x14ac:dyDescent="0.25"/>
    <row r="641" s="8" customFormat="1" ht="15.75" customHeight="1" x14ac:dyDescent="0.25"/>
    <row r="642" s="8" customFormat="1" ht="15.75" customHeight="1" x14ac:dyDescent="0.25"/>
    <row r="643" s="8" customFormat="1" ht="15.75" customHeight="1" x14ac:dyDescent="0.25"/>
    <row r="644" s="8" customFormat="1" ht="15.75" customHeight="1" x14ac:dyDescent="0.25"/>
    <row r="645" s="8" customFormat="1" ht="15.75" customHeight="1" x14ac:dyDescent="0.25"/>
    <row r="646" s="8" customFormat="1" ht="15.75" customHeight="1" x14ac:dyDescent="0.25"/>
    <row r="647" s="8" customFormat="1" ht="15.75" customHeight="1" x14ac:dyDescent="0.25"/>
    <row r="648" s="8" customFormat="1" ht="15.75" customHeight="1" x14ac:dyDescent="0.25"/>
    <row r="649" s="8" customFormat="1" ht="15.75" customHeight="1" x14ac:dyDescent="0.25"/>
    <row r="650" s="8" customFormat="1" ht="15.75" customHeight="1" x14ac:dyDescent="0.25"/>
    <row r="651" s="8" customFormat="1" ht="15.75" customHeight="1" x14ac:dyDescent="0.25"/>
    <row r="652" s="8" customFormat="1" ht="15.75" customHeight="1" x14ac:dyDescent="0.25"/>
    <row r="653" s="8" customFormat="1" ht="15.75" customHeight="1" x14ac:dyDescent="0.25"/>
    <row r="654" s="8" customFormat="1" ht="15.75" customHeight="1" x14ac:dyDescent="0.25"/>
    <row r="655" s="8" customFormat="1" ht="15.75" customHeight="1" x14ac:dyDescent="0.25"/>
    <row r="656" s="8" customFormat="1" ht="15.75" customHeight="1" x14ac:dyDescent="0.25"/>
    <row r="657" s="8" customFormat="1" ht="15.75" customHeight="1" x14ac:dyDescent="0.25"/>
    <row r="658" s="8" customFormat="1" ht="15.75" customHeight="1" x14ac:dyDescent="0.25"/>
    <row r="659" s="8" customFormat="1" ht="15.75" customHeight="1" x14ac:dyDescent="0.25"/>
    <row r="660" s="8" customFormat="1" ht="15.75" customHeight="1" x14ac:dyDescent="0.25"/>
    <row r="661" s="8" customFormat="1" ht="15.75" customHeight="1" x14ac:dyDescent="0.25"/>
    <row r="662" s="8" customFormat="1" ht="15.75" customHeight="1" x14ac:dyDescent="0.25"/>
    <row r="663" s="8" customFormat="1" ht="15.75" customHeight="1" x14ac:dyDescent="0.25"/>
    <row r="664" s="8" customFormat="1" ht="15.75" customHeight="1" x14ac:dyDescent="0.25"/>
    <row r="665" s="8" customFormat="1" ht="15.75" customHeight="1" x14ac:dyDescent="0.25"/>
    <row r="666" s="8" customFormat="1" ht="15.75" customHeight="1" x14ac:dyDescent="0.25"/>
    <row r="667" s="8" customFormat="1" ht="15.75" customHeight="1" x14ac:dyDescent="0.25"/>
    <row r="668" s="8" customFormat="1" ht="15.75" customHeight="1" x14ac:dyDescent="0.25"/>
    <row r="669" s="8" customFormat="1" ht="15.75" customHeight="1" x14ac:dyDescent="0.25"/>
    <row r="670" s="8" customFormat="1" ht="15.75" customHeight="1" x14ac:dyDescent="0.25"/>
    <row r="671" s="8" customFormat="1" ht="15.75" customHeight="1" x14ac:dyDescent="0.25"/>
    <row r="672" s="8" customFormat="1" ht="15.75" customHeight="1" x14ac:dyDescent="0.25"/>
    <row r="673" s="8" customFormat="1" ht="15.75" customHeight="1" x14ac:dyDescent="0.25"/>
    <row r="674" s="8" customFormat="1" ht="15.75" customHeight="1" x14ac:dyDescent="0.25"/>
    <row r="675" s="8" customFormat="1" ht="15.75" customHeight="1" x14ac:dyDescent="0.25"/>
    <row r="676" s="8" customFormat="1" ht="15.75" customHeight="1" x14ac:dyDescent="0.25"/>
    <row r="677" s="8" customFormat="1" ht="15.75" customHeight="1" x14ac:dyDescent="0.25"/>
    <row r="678" s="8" customFormat="1" ht="15.75" customHeight="1" x14ac:dyDescent="0.25"/>
    <row r="679" s="8" customFormat="1" ht="15.75" customHeight="1" x14ac:dyDescent="0.25"/>
    <row r="680" s="8" customFormat="1" ht="15.75" customHeight="1" x14ac:dyDescent="0.25"/>
    <row r="681" s="8" customFormat="1" ht="15.75" customHeight="1" x14ac:dyDescent="0.25"/>
    <row r="682" s="8" customFormat="1" ht="15.75" customHeight="1" x14ac:dyDescent="0.25"/>
    <row r="683" s="8" customFormat="1" ht="15.75" customHeight="1" x14ac:dyDescent="0.25"/>
    <row r="684" s="8" customFormat="1" ht="15.75" customHeight="1" x14ac:dyDescent="0.25"/>
    <row r="685" s="8" customFormat="1" ht="15.75" customHeight="1" x14ac:dyDescent="0.25"/>
    <row r="686" s="8" customFormat="1" ht="15.75" customHeight="1" x14ac:dyDescent="0.25"/>
    <row r="687" s="8" customFormat="1" ht="15.75" customHeight="1" x14ac:dyDescent="0.25"/>
    <row r="688" s="8" customFormat="1" ht="15.75" customHeight="1" x14ac:dyDescent="0.25"/>
    <row r="689" s="8" customFormat="1" ht="15.75" customHeight="1" x14ac:dyDescent="0.25"/>
    <row r="690" s="8" customFormat="1" ht="15.75" customHeight="1" x14ac:dyDescent="0.25"/>
    <row r="691" s="8" customFormat="1" ht="15.75" customHeight="1" x14ac:dyDescent="0.25"/>
    <row r="692" s="8" customFormat="1" ht="15.75" customHeight="1" x14ac:dyDescent="0.25"/>
    <row r="693" s="8" customFormat="1" ht="15.75" customHeight="1" x14ac:dyDescent="0.25"/>
    <row r="694" s="8" customFormat="1" ht="15.75" customHeight="1" x14ac:dyDescent="0.25"/>
    <row r="695" s="8" customFormat="1" ht="15.75" customHeight="1" x14ac:dyDescent="0.25"/>
    <row r="696" s="8" customFormat="1" ht="15.75" customHeight="1" x14ac:dyDescent="0.25"/>
    <row r="697" s="8" customFormat="1" ht="15.75" customHeight="1" x14ac:dyDescent="0.25"/>
    <row r="698" s="8" customFormat="1" ht="15.75" customHeight="1" x14ac:dyDescent="0.25"/>
    <row r="699" s="8" customFormat="1" ht="15.75" customHeight="1" x14ac:dyDescent="0.25"/>
    <row r="700" s="8" customFormat="1" ht="15.75" customHeight="1" x14ac:dyDescent="0.25"/>
    <row r="701" s="8" customFormat="1" ht="15.75" customHeight="1" x14ac:dyDescent="0.25"/>
    <row r="702" s="8" customFormat="1" ht="15.75" customHeight="1" x14ac:dyDescent="0.25"/>
    <row r="703" s="8" customFormat="1" ht="15.75" customHeight="1" x14ac:dyDescent="0.25"/>
    <row r="704" s="8" customFormat="1" ht="15.75" customHeight="1" x14ac:dyDescent="0.25"/>
    <row r="705" s="8" customFormat="1" ht="15.75" customHeight="1" x14ac:dyDescent="0.25"/>
    <row r="706" s="8" customFormat="1" ht="15.75" customHeight="1" x14ac:dyDescent="0.25"/>
    <row r="707" s="8" customFormat="1" ht="15.75" customHeight="1" x14ac:dyDescent="0.25"/>
    <row r="708" s="8" customFormat="1" ht="15.75" customHeight="1" x14ac:dyDescent="0.25"/>
    <row r="709" s="8" customFormat="1" ht="15.75" customHeight="1" x14ac:dyDescent="0.25"/>
    <row r="710" s="8" customFormat="1" ht="15.75" customHeight="1" x14ac:dyDescent="0.25"/>
    <row r="711" s="8" customFormat="1" ht="15.75" customHeight="1" x14ac:dyDescent="0.25"/>
    <row r="712" s="8" customFormat="1" ht="15.75" customHeight="1" x14ac:dyDescent="0.25"/>
    <row r="713" s="8" customFormat="1" ht="15.75" customHeight="1" x14ac:dyDescent="0.25"/>
    <row r="714" s="8" customFormat="1" ht="15.75" customHeight="1" x14ac:dyDescent="0.25"/>
    <row r="715" s="8" customFormat="1" ht="15.75" customHeight="1" x14ac:dyDescent="0.25"/>
    <row r="716" s="8" customFormat="1" ht="15.75" customHeight="1" x14ac:dyDescent="0.25"/>
    <row r="717" s="8" customFormat="1" ht="15.75" customHeight="1" x14ac:dyDescent="0.25"/>
    <row r="718" s="8" customFormat="1" ht="15.75" customHeight="1" x14ac:dyDescent="0.25"/>
    <row r="719" s="8" customFormat="1" ht="15.75" customHeight="1" x14ac:dyDescent="0.25"/>
    <row r="720" s="8" customFormat="1" ht="15.75" customHeight="1" x14ac:dyDescent="0.25"/>
    <row r="721" s="8" customFormat="1" ht="15.75" customHeight="1" x14ac:dyDescent="0.25"/>
    <row r="722" s="8" customFormat="1" ht="15.75" customHeight="1" x14ac:dyDescent="0.25"/>
    <row r="723" s="8" customFormat="1" ht="15.75" customHeight="1" x14ac:dyDescent="0.25"/>
    <row r="724" s="8" customFormat="1" ht="15.75" customHeight="1" x14ac:dyDescent="0.25"/>
    <row r="725" s="8" customFormat="1" ht="15.75" customHeight="1" x14ac:dyDescent="0.25"/>
    <row r="726" s="8" customFormat="1" ht="15.75" customHeight="1" x14ac:dyDescent="0.25"/>
    <row r="727" s="8" customFormat="1" ht="15.75" customHeight="1" x14ac:dyDescent="0.25"/>
    <row r="728" s="8" customFormat="1" ht="15.75" customHeight="1" x14ac:dyDescent="0.25"/>
    <row r="729" s="8" customFormat="1" ht="15.75" customHeight="1" x14ac:dyDescent="0.25"/>
    <row r="730" s="8" customFormat="1" ht="15.75" customHeight="1" x14ac:dyDescent="0.25"/>
    <row r="731" s="8" customFormat="1" ht="15.75" customHeight="1" x14ac:dyDescent="0.25"/>
    <row r="732" s="8" customFormat="1" ht="15.75" customHeight="1" x14ac:dyDescent="0.25"/>
    <row r="733" s="8" customFormat="1" ht="15.75" customHeight="1" x14ac:dyDescent="0.25"/>
    <row r="734" s="8" customFormat="1" ht="15.75" customHeight="1" x14ac:dyDescent="0.25"/>
    <row r="735" s="8" customFormat="1" ht="15.75" customHeight="1" x14ac:dyDescent="0.25"/>
    <row r="736" s="8" customFormat="1" ht="15.75" customHeight="1" x14ac:dyDescent="0.25"/>
    <row r="737" s="8" customFormat="1" ht="15.75" customHeight="1" x14ac:dyDescent="0.25"/>
    <row r="738" s="8" customFormat="1" ht="15.75" customHeight="1" x14ac:dyDescent="0.25"/>
    <row r="739" s="8" customFormat="1" ht="15.75" customHeight="1" x14ac:dyDescent="0.25"/>
    <row r="740" s="8" customFormat="1" ht="15.75" customHeight="1" x14ac:dyDescent="0.25"/>
    <row r="741" s="8" customFormat="1" ht="15.75" customHeight="1" x14ac:dyDescent="0.25"/>
    <row r="742" s="8" customFormat="1" ht="15.75" customHeight="1" x14ac:dyDescent="0.25"/>
    <row r="743" s="8" customFormat="1" ht="15.75" customHeight="1" x14ac:dyDescent="0.25"/>
    <row r="744" s="8" customFormat="1" ht="15.75" customHeight="1" x14ac:dyDescent="0.25"/>
    <row r="745" s="8" customFormat="1" ht="15.75" customHeight="1" x14ac:dyDescent="0.25"/>
    <row r="746" s="8" customFormat="1" ht="15.75" customHeight="1" x14ac:dyDescent="0.25"/>
    <row r="747" s="8" customFormat="1" ht="15.75" customHeight="1" x14ac:dyDescent="0.25"/>
    <row r="748" s="8" customFormat="1" ht="15.75" customHeight="1" x14ac:dyDescent="0.25"/>
    <row r="749" s="8" customFormat="1" ht="15.75" customHeight="1" x14ac:dyDescent="0.25"/>
    <row r="750" s="8" customFormat="1" ht="15.75" customHeight="1" x14ac:dyDescent="0.25"/>
    <row r="751" s="8" customFormat="1" ht="15.75" customHeight="1" x14ac:dyDescent="0.25"/>
    <row r="752" s="8" customFormat="1" ht="15.75" customHeight="1" x14ac:dyDescent="0.25"/>
    <row r="753" s="8" customFormat="1" ht="15.75" customHeight="1" x14ac:dyDescent="0.25"/>
    <row r="754" s="8" customFormat="1" ht="15.75" customHeight="1" x14ac:dyDescent="0.25"/>
    <row r="755" s="8" customFormat="1" ht="15.75" customHeight="1" x14ac:dyDescent="0.25"/>
    <row r="756" s="8" customFormat="1" ht="15.75" customHeight="1" x14ac:dyDescent="0.25"/>
    <row r="757" s="8" customFormat="1" ht="15.75" customHeight="1" x14ac:dyDescent="0.25"/>
    <row r="758" s="8" customFormat="1" ht="15.75" customHeight="1" x14ac:dyDescent="0.25"/>
    <row r="759" s="8" customFormat="1" ht="15.75" customHeight="1" x14ac:dyDescent="0.25"/>
    <row r="760" s="8" customFormat="1" ht="15.75" customHeight="1" x14ac:dyDescent="0.25"/>
    <row r="761" s="8" customFormat="1" ht="15.75" customHeight="1" x14ac:dyDescent="0.25"/>
    <row r="762" s="8" customFormat="1" ht="15.75" customHeight="1" x14ac:dyDescent="0.25"/>
    <row r="763" s="8" customFormat="1" ht="15.75" customHeight="1" x14ac:dyDescent="0.25"/>
    <row r="764" s="8" customFormat="1" ht="15.75" customHeight="1" x14ac:dyDescent="0.25"/>
    <row r="765" s="8" customFormat="1" ht="15.75" customHeight="1" x14ac:dyDescent="0.25"/>
    <row r="766" s="8" customFormat="1" ht="15.75" customHeight="1" x14ac:dyDescent="0.25"/>
    <row r="767" s="8" customFormat="1" ht="15.75" customHeight="1" x14ac:dyDescent="0.25"/>
    <row r="768" s="8" customFormat="1" ht="15.75" customHeight="1" x14ac:dyDescent="0.25"/>
    <row r="769" s="8" customFormat="1" ht="15.75" customHeight="1" x14ac:dyDescent="0.25"/>
    <row r="770" s="8" customFormat="1" ht="15.75" customHeight="1" x14ac:dyDescent="0.25"/>
    <row r="771" s="8" customFormat="1" ht="15.75" customHeight="1" x14ac:dyDescent="0.25"/>
    <row r="772" s="8" customFormat="1" ht="15.75" customHeight="1" x14ac:dyDescent="0.25"/>
    <row r="773" s="8" customFormat="1" ht="15.75" customHeight="1" x14ac:dyDescent="0.25"/>
    <row r="774" s="8" customFormat="1" ht="15.75" customHeight="1" x14ac:dyDescent="0.25"/>
    <row r="775" s="8" customFormat="1" ht="15.75" customHeight="1" x14ac:dyDescent="0.25"/>
    <row r="776" s="8" customFormat="1" ht="15.75" customHeight="1" x14ac:dyDescent="0.25"/>
    <row r="777" s="8" customFormat="1" ht="15.75" customHeight="1" x14ac:dyDescent="0.25"/>
    <row r="778" s="8" customFormat="1" ht="15.75" customHeight="1" x14ac:dyDescent="0.25"/>
    <row r="779" s="8" customFormat="1" ht="15.75" customHeight="1" x14ac:dyDescent="0.25"/>
    <row r="780" s="8" customFormat="1" ht="15.75" customHeight="1" x14ac:dyDescent="0.25"/>
    <row r="781" s="8" customFormat="1" ht="15.75" customHeight="1" x14ac:dyDescent="0.25"/>
    <row r="782" s="8" customFormat="1" ht="15.75" customHeight="1" x14ac:dyDescent="0.25"/>
    <row r="783" s="8" customFormat="1" ht="15.75" customHeight="1" x14ac:dyDescent="0.25"/>
    <row r="784" s="8" customFormat="1" ht="15.75" customHeight="1" x14ac:dyDescent="0.25"/>
    <row r="785" s="8" customFormat="1" ht="15.75" customHeight="1" x14ac:dyDescent="0.25"/>
    <row r="786" s="8" customFormat="1" ht="15.75" customHeight="1" x14ac:dyDescent="0.25"/>
    <row r="787" s="8" customFormat="1" ht="15.75" customHeight="1" x14ac:dyDescent="0.25"/>
    <row r="788" s="8" customFormat="1" ht="15.75" customHeight="1" x14ac:dyDescent="0.25"/>
    <row r="789" s="8" customFormat="1" ht="15.75" customHeight="1" x14ac:dyDescent="0.25"/>
    <row r="790" s="8" customFormat="1" ht="15.75" customHeight="1" x14ac:dyDescent="0.25"/>
    <row r="791" s="8" customFormat="1" ht="15.75" customHeight="1" x14ac:dyDescent="0.25"/>
    <row r="792" s="8" customFormat="1" ht="15.75" customHeight="1" x14ac:dyDescent="0.25"/>
    <row r="793" s="8" customFormat="1" ht="15.75" customHeight="1" x14ac:dyDescent="0.25"/>
    <row r="794" s="8" customFormat="1" ht="15.75" customHeight="1" x14ac:dyDescent="0.25"/>
    <row r="795" s="8" customFormat="1" ht="15.75" customHeight="1" x14ac:dyDescent="0.25"/>
    <row r="796" s="8" customFormat="1" ht="15.75" customHeight="1" x14ac:dyDescent="0.25"/>
    <row r="797" s="8" customFormat="1" ht="15.75" customHeight="1" x14ac:dyDescent="0.25"/>
    <row r="798" s="8" customFormat="1" ht="15.75" customHeight="1" x14ac:dyDescent="0.25"/>
    <row r="799" s="8" customFormat="1" ht="15.75" customHeight="1" x14ac:dyDescent="0.25"/>
    <row r="800" s="8" customFormat="1" ht="15.75" customHeight="1" x14ac:dyDescent="0.25"/>
    <row r="801" s="8" customFormat="1" ht="15.75" customHeight="1" x14ac:dyDescent="0.25"/>
    <row r="802" s="8" customFormat="1" ht="15.75" customHeight="1" x14ac:dyDescent="0.25"/>
    <row r="803" s="8" customFormat="1" ht="15.75" customHeight="1" x14ac:dyDescent="0.25"/>
    <row r="804" s="8" customFormat="1" ht="15.75" customHeight="1" x14ac:dyDescent="0.25"/>
    <row r="805" s="8" customFormat="1" ht="15.75" customHeight="1" x14ac:dyDescent="0.25"/>
    <row r="806" s="8" customFormat="1" ht="15.75" customHeight="1" x14ac:dyDescent="0.25"/>
    <row r="807" s="8" customFormat="1" ht="15.75" customHeight="1" x14ac:dyDescent="0.25"/>
    <row r="808" s="8" customFormat="1" ht="15.75" customHeight="1" x14ac:dyDescent="0.25"/>
    <row r="809" s="8" customFormat="1" ht="15.75" customHeight="1" x14ac:dyDescent="0.25"/>
    <row r="810" s="8" customFormat="1" ht="15.75" customHeight="1" x14ac:dyDescent="0.25"/>
    <row r="811" s="8" customFormat="1" ht="15.75" customHeight="1" x14ac:dyDescent="0.25"/>
    <row r="812" s="8" customFormat="1" ht="15.75" customHeight="1" x14ac:dyDescent="0.25"/>
    <row r="813" s="8" customFormat="1" ht="15.75" customHeight="1" x14ac:dyDescent="0.25"/>
    <row r="814" s="8" customFormat="1" ht="15.75" customHeight="1" x14ac:dyDescent="0.25"/>
    <row r="815" s="8" customFormat="1" ht="15.75" customHeight="1" x14ac:dyDescent="0.25"/>
    <row r="816" s="8" customFormat="1" ht="15.75" customHeight="1" x14ac:dyDescent="0.25"/>
    <row r="817" s="8" customFormat="1" ht="15.75" customHeight="1" x14ac:dyDescent="0.25"/>
    <row r="818" s="8" customFormat="1" ht="15.75" customHeight="1" x14ac:dyDescent="0.25"/>
    <row r="819" s="8" customFormat="1" ht="15.75" customHeight="1" x14ac:dyDescent="0.25"/>
    <row r="820" s="8" customFormat="1" ht="15.75" customHeight="1" x14ac:dyDescent="0.25"/>
    <row r="821" s="8" customFormat="1" ht="15.75" customHeight="1" x14ac:dyDescent="0.25"/>
    <row r="822" s="8" customFormat="1" ht="15.75" customHeight="1" x14ac:dyDescent="0.25"/>
    <row r="823" s="8" customFormat="1" ht="15.75" customHeight="1" x14ac:dyDescent="0.25"/>
    <row r="824" s="8" customFormat="1" ht="15.75" customHeight="1" x14ac:dyDescent="0.25"/>
    <row r="825" s="8" customFormat="1" ht="15.75" customHeight="1" x14ac:dyDescent="0.25"/>
    <row r="826" s="8" customFormat="1" ht="15.75" customHeight="1" x14ac:dyDescent="0.25"/>
    <row r="827" s="8" customFormat="1" ht="15.75" customHeight="1" x14ac:dyDescent="0.25"/>
    <row r="828" s="8" customFormat="1" ht="15.75" customHeight="1" x14ac:dyDescent="0.25"/>
    <row r="829" s="8" customFormat="1" ht="15.75" customHeight="1" x14ac:dyDescent="0.25"/>
    <row r="830" s="8" customFormat="1" ht="15.75" customHeight="1" x14ac:dyDescent="0.25"/>
    <row r="831" s="8" customFormat="1" ht="15.75" customHeight="1" x14ac:dyDescent="0.25"/>
    <row r="832" s="8" customFormat="1" ht="15.75" customHeight="1" x14ac:dyDescent="0.25"/>
    <row r="833" s="8" customFormat="1" ht="15.75" customHeight="1" x14ac:dyDescent="0.25"/>
    <row r="834" s="8" customFormat="1" ht="15.75" customHeight="1" x14ac:dyDescent="0.25"/>
    <row r="835" s="8" customFormat="1" ht="15.75" customHeight="1" x14ac:dyDescent="0.25"/>
    <row r="836" s="8" customFormat="1" ht="15.75" customHeight="1" x14ac:dyDescent="0.25"/>
    <row r="837" s="8" customFormat="1" ht="15.75" customHeight="1" x14ac:dyDescent="0.25"/>
    <row r="838" s="8" customFormat="1" ht="15.75" customHeight="1" x14ac:dyDescent="0.25"/>
    <row r="839" s="8" customFormat="1" ht="15.75" customHeight="1" x14ac:dyDescent="0.25"/>
    <row r="840" s="8" customFormat="1" ht="15.75" customHeight="1" x14ac:dyDescent="0.25"/>
    <row r="841" s="8" customFormat="1" ht="15.75" customHeight="1" x14ac:dyDescent="0.25"/>
    <row r="842" s="8" customFormat="1" ht="15.75" customHeight="1" x14ac:dyDescent="0.25"/>
    <row r="843" s="8" customFormat="1" ht="15.75" customHeight="1" x14ac:dyDescent="0.25"/>
    <row r="844" s="8" customFormat="1" ht="15.75" customHeight="1" x14ac:dyDescent="0.25"/>
    <row r="845" s="8" customFormat="1" ht="15.75" customHeight="1" x14ac:dyDescent="0.25"/>
    <row r="846" s="8" customFormat="1" ht="15.75" customHeight="1" x14ac:dyDescent="0.25"/>
    <row r="847" s="8" customFormat="1" ht="15.75" customHeight="1" x14ac:dyDescent="0.25"/>
    <row r="848" s="8" customFormat="1" ht="15.75" customHeight="1" x14ac:dyDescent="0.25"/>
    <row r="849" s="8" customFormat="1" ht="15.75" customHeight="1" x14ac:dyDescent="0.25"/>
    <row r="850" s="8" customFormat="1" ht="15.75" customHeight="1" x14ac:dyDescent="0.25"/>
    <row r="851" s="8" customFormat="1" ht="15.75" customHeight="1" x14ac:dyDescent="0.25"/>
    <row r="852" s="8" customFormat="1" ht="15.75" customHeight="1" x14ac:dyDescent="0.25"/>
    <row r="853" s="8" customFormat="1" ht="15.75" customHeight="1" x14ac:dyDescent="0.25"/>
    <row r="854" s="8" customFormat="1" ht="15.75" customHeight="1" x14ac:dyDescent="0.25"/>
    <row r="855" s="8" customFormat="1" ht="15.75" customHeight="1" x14ac:dyDescent="0.25"/>
    <row r="856" s="8" customFormat="1" ht="15.75" customHeight="1" x14ac:dyDescent="0.25"/>
    <row r="857" s="8" customFormat="1" ht="15.75" customHeight="1" x14ac:dyDescent="0.25"/>
    <row r="858" s="8" customFormat="1" ht="15.75" customHeight="1" x14ac:dyDescent="0.25"/>
    <row r="859" s="8" customFormat="1" ht="15.75" customHeight="1" x14ac:dyDescent="0.25"/>
    <row r="860" s="8" customFormat="1" ht="15.75" customHeight="1" x14ac:dyDescent="0.25"/>
    <row r="861" s="8" customFormat="1" ht="15.75" customHeight="1" x14ac:dyDescent="0.25"/>
    <row r="862" s="8" customFormat="1" ht="15.75" customHeight="1" x14ac:dyDescent="0.25"/>
    <row r="863" s="8" customFormat="1" ht="15.75" customHeight="1" x14ac:dyDescent="0.25"/>
    <row r="864" s="8" customFormat="1" ht="15.75" customHeight="1" x14ac:dyDescent="0.25"/>
    <row r="865" s="8" customFormat="1" ht="15.75" customHeight="1" x14ac:dyDescent="0.25"/>
    <row r="866" s="8" customFormat="1" ht="15.75" customHeight="1" x14ac:dyDescent="0.25"/>
    <row r="867" s="8" customFormat="1" ht="15.75" customHeight="1" x14ac:dyDescent="0.25"/>
    <row r="868" s="8" customFormat="1" ht="15.75" customHeight="1" x14ac:dyDescent="0.25"/>
    <row r="869" s="8" customFormat="1" ht="15.75" customHeight="1" x14ac:dyDescent="0.25"/>
    <row r="870" s="8" customFormat="1" ht="15.75" customHeight="1" x14ac:dyDescent="0.25"/>
    <row r="871" s="8" customFormat="1" ht="15.75" customHeight="1" x14ac:dyDescent="0.25"/>
    <row r="872" s="8" customFormat="1" ht="15.75" customHeight="1" x14ac:dyDescent="0.25"/>
    <row r="873" s="8" customFormat="1" ht="15.75" customHeight="1" x14ac:dyDescent="0.25"/>
    <row r="874" s="8" customFormat="1" ht="15.75" customHeight="1" x14ac:dyDescent="0.25"/>
    <row r="875" s="8" customFormat="1" ht="15.75" customHeight="1" x14ac:dyDescent="0.25"/>
    <row r="876" s="8" customFormat="1" ht="15.75" customHeight="1" x14ac:dyDescent="0.25"/>
    <row r="877" s="8" customFormat="1" ht="15.75" customHeight="1" x14ac:dyDescent="0.25"/>
    <row r="878" s="8" customFormat="1" ht="15.75" customHeight="1" x14ac:dyDescent="0.25"/>
    <row r="879" s="8" customFormat="1" ht="15.75" customHeight="1" x14ac:dyDescent="0.25"/>
    <row r="880" s="8" customFormat="1" ht="15.75" customHeight="1" x14ac:dyDescent="0.25"/>
    <row r="881" s="8" customFormat="1" ht="15.75" customHeight="1" x14ac:dyDescent="0.25"/>
    <row r="882" s="8" customFormat="1" ht="15.75" customHeight="1" x14ac:dyDescent="0.25"/>
    <row r="883" s="8" customFormat="1" ht="15.75" customHeight="1" x14ac:dyDescent="0.25"/>
    <row r="884" s="8" customFormat="1" ht="15.75" customHeight="1" x14ac:dyDescent="0.25"/>
    <row r="885" s="8" customFormat="1" ht="15.75" customHeight="1" x14ac:dyDescent="0.25"/>
    <row r="886" s="8" customFormat="1" ht="15.75" customHeight="1" x14ac:dyDescent="0.25"/>
    <row r="887" s="8" customFormat="1" ht="15.75" customHeight="1" x14ac:dyDescent="0.25"/>
    <row r="888" s="8" customFormat="1" ht="15.75" customHeight="1" x14ac:dyDescent="0.25"/>
    <row r="889" s="8" customFormat="1" ht="15.75" customHeight="1" x14ac:dyDescent="0.25"/>
    <row r="890" s="8" customFormat="1" ht="15.75" customHeight="1" x14ac:dyDescent="0.25"/>
    <row r="891" s="8" customFormat="1" ht="15.75" customHeight="1" x14ac:dyDescent="0.25"/>
    <row r="892" s="8" customFormat="1" ht="15.75" customHeight="1" x14ac:dyDescent="0.25"/>
    <row r="893" s="8" customFormat="1" ht="15.75" customHeight="1" x14ac:dyDescent="0.25"/>
    <row r="894" s="8" customFormat="1" ht="15.75" customHeight="1" x14ac:dyDescent="0.25"/>
    <row r="895" s="8" customFormat="1" ht="15.75" customHeight="1" x14ac:dyDescent="0.25"/>
    <row r="896" s="8" customFormat="1" ht="15.75" customHeight="1" x14ac:dyDescent="0.25"/>
    <row r="897" s="8" customFormat="1" ht="15.75" customHeight="1" x14ac:dyDescent="0.25"/>
    <row r="898" s="8" customFormat="1" ht="15.75" customHeight="1" x14ac:dyDescent="0.25"/>
    <row r="899" s="8" customFormat="1" ht="15.75" customHeight="1" x14ac:dyDescent="0.25"/>
    <row r="900" s="8" customFormat="1" ht="15.75" customHeight="1" x14ac:dyDescent="0.25"/>
    <row r="901" s="8" customFormat="1" ht="15.75" customHeight="1" x14ac:dyDescent="0.25"/>
    <row r="902" s="8" customFormat="1" ht="15.75" customHeight="1" x14ac:dyDescent="0.25"/>
    <row r="903" s="8" customFormat="1" ht="15.75" customHeight="1" x14ac:dyDescent="0.25"/>
    <row r="904" s="8" customFormat="1" ht="15.75" customHeight="1" x14ac:dyDescent="0.25"/>
    <row r="905" s="8" customFormat="1" ht="15.75" customHeight="1" x14ac:dyDescent="0.25"/>
    <row r="906" s="8" customFormat="1" ht="15.75" customHeight="1" x14ac:dyDescent="0.25"/>
    <row r="907" s="8" customFormat="1" ht="15.75" customHeight="1" x14ac:dyDescent="0.25"/>
    <row r="908" s="8" customFormat="1" ht="15.75" customHeight="1" x14ac:dyDescent="0.25"/>
    <row r="909" s="8" customFormat="1" ht="15.75" customHeight="1" x14ac:dyDescent="0.25"/>
    <row r="910" s="8" customFormat="1" ht="15.75" customHeight="1" x14ac:dyDescent="0.25"/>
    <row r="911" s="8" customFormat="1" ht="15.75" customHeight="1" x14ac:dyDescent="0.25"/>
    <row r="912" s="8" customFormat="1" ht="15.75" customHeight="1" x14ac:dyDescent="0.25"/>
    <row r="913" s="8" customFormat="1" ht="15.75" customHeight="1" x14ac:dyDescent="0.25"/>
    <row r="914" s="8" customFormat="1" ht="15.75" customHeight="1" x14ac:dyDescent="0.25"/>
    <row r="915" s="8" customFormat="1" ht="15.75" customHeight="1" x14ac:dyDescent="0.25"/>
    <row r="916" s="8" customFormat="1" ht="15.75" customHeight="1" x14ac:dyDescent="0.25"/>
    <row r="917" s="8" customFormat="1" ht="15.75" customHeight="1" x14ac:dyDescent="0.25"/>
    <row r="918" s="8" customFormat="1" ht="15.75" customHeight="1" x14ac:dyDescent="0.25"/>
    <row r="919" s="8" customFormat="1" ht="15.75" customHeight="1" x14ac:dyDescent="0.25"/>
    <row r="920" s="8" customFormat="1" ht="15.75" customHeight="1" x14ac:dyDescent="0.25"/>
    <row r="921" s="8" customFormat="1" ht="15.75" customHeight="1" x14ac:dyDescent="0.25"/>
    <row r="922" s="8" customFormat="1" ht="15.75" customHeight="1" x14ac:dyDescent="0.25"/>
    <row r="923" s="8" customFormat="1" ht="15.75" customHeight="1" x14ac:dyDescent="0.25"/>
    <row r="924" s="8" customFormat="1" ht="15.75" customHeight="1" x14ac:dyDescent="0.25"/>
    <row r="925" s="8" customFormat="1" ht="15.75" customHeight="1" x14ac:dyDescent="0.25"/>
    <row r="926" s="8" customFormat="1" ht="15.75" customHeight="1" x14ac:dyDescent="0.25"/>
    <row r="927" s="8" customFormat="1" ht="15.75" customHeight="1" x14ac:dyDescent="0.25"/>
    <row r="928" s="8" customFormat="1" ht="15.75" customHeight="1" x14ac:dyDescent="0.25"/>
    <row r="929" s="8" customFormat="1" ht="15.75" customHeight="1" x14ac:dyDescent="0.25"/>
    <row r="930" s="8" customFormat="1" ht="15.75" customHeight="1" x14ac:dyDescent="0.25"/>
    <row r="931" s="8" customFormat="1" ht="15.75" customHeight="1" x14ac:dyDescent="0.25"/>
    <row r="932" s="8" customFormat="1" ht="15.75" customHeight="1" x14ac:dyDescent="0.25"/>
    <row r="933" s="8" customFormat="1" ht="15.75" customHeight="1" x14ac:dyDescent="0.25"/>
    <row r="934" s="8" customFormat="1" ht="15.75" customHeight="1" x14ac:dyDescent="0.25"/>
    <row r="935" s="8" customFormat="1" ht="15.75" customHeight="1" x14ac:dyDescent="0.25"/>
    <row r="936" s="8" customFormat="1" ht="15.75" customHeight="1" x14ac:dyDescent="0.25"/>
    <row r="937" s="8" customFormat="1" ht="15.75" customHeight="1" x14ac:dyDescent="0.25"/>
    <row r="938" s="8" customFormat="1" ht="15.75" customHeight="1" x14ac:dyDescent="0.25"/>
    <row r="939" s="8" customFormat="1" ht="15.75" customHeight="1" x14ac:dyDescent="0.25"/>
    <row r="940" s="8" customFormat="1" ht="15.75" customHeight="1" x14ac:dyDescent="0.25"/>
    <row r="941" s="8" customFormat="1" ht="15.75" customHeight="1" x14ac:dyDescent="0.25"/>
    <row r="942" s="8" customFormat="1" ht="15.75" customHeight="1" x14ac:dyDescent="0.25"/>
    <row r="943" s="8" customFormat="1" ht="15.75" customHeight="1" x14ac:dyDescent="0.25"/>
    <row r="944" s="8" customFormat="1" ht="15.75" customHeight="1" x14ac:dyDescent="0.25"/>
    <row r="945" s="8" customFormat="1" ht="15.75" customHeight="1" x14ac:dyDescent="0.25"/>
    <row r="946" s="8" customFormat="1" ht="15.75" customHeight="1" x14ac:dyDescent="0.25"/>
    <row r="947" s="8" customFormat="1" ht="15.75" customHeight="1" x14ac:dyDescent="0.25"/>
    <row r="948" s="8" customFormat="1" ht="15.75" customHeight="1" x14ac:dyDescent="0.25"/>
    <row r="949" s="8" customFormat="1" ht="15.75" customHeight="1" x14ac:dyDescent="0.25"/>
    <row r="950" s="8" customFormat="1" ht="15.75" customHeight="1" x14ac:dyDescent="0.25"/>
    <row r="951" s="8" customFormat="1" ht="15.75" customHeight="1" x14ac:dyDescent="0.25"/>
    <row r="952" s="8" customFormat="1" ht="15.75" customHeight="1" x14ac:dyDescent="0.25"/>
    <row r="953" s="8" customFormat="1" ht="15.75" customHeight="1" x14ac:dyDescent="0.25"/>
    <row r="954" s="8" customFormat="1" ht="15.75" customHeight="1" x14ac:dyDescent="0.25"/>
    <row r="955" s="8" customFormat="1" ht="15.75" customHeight="1" x14ac:dyDescent="0.25"/>
    <row r="956" s="8" customFormat="1" ht="15.75" customHeight="1" x14ac:dyDescent="0.25"/>
    <row r="957" s="8" customFormat="1" ht="15.75" customHeight="1" x14ac:dyDescent="0.25"/>
    <row r="958" s="8" customFormat="1" ht="15.75" customHeight="1" x14ac:dyDescent="0.25"/>
    <row r="959" s="8" customFormat="1" ht="15.75" customHeight="1" x14ac:dyDescent="0.25"/>
    <row r="960" s="8" customFormat="1" ht="15.75" customHeight="1" x14ac:dyDescent="0.25"/>
    <row r="961" s="8" customFormat="1" ht="15.75" customHeight="1" x14ac:dyDescent="0.25"/>
    <row r="962" s="8" customFormat="1" ht="15.75" customHeight="1" x14ac:dyDescent="0.25"/>
    <row r="963" s="8" customFormat="1" ht="15.75" customHeight="1" x14ac:dyDescent="0.25"/>
    <row r="964" s="8" customFormat="1" ht="15.75" customHeight="1" x14ac:dyDescent="0.25"/>
    <row r="965" s="8" customFormat="1" ht="15.75" customHeight="1" x14ac:dyDescent="0.25"/>
    <row r="966" s="8" customFormat="1" ht="15.75" customHeight="1" x14ac:dyDescent="0.25"/>
    <row r="967" s="8" customFormat="1" ht="15.75" customHeight="1" x14ac:dyDescent="0.25"/>
    <row r="968" s="8" customFormat="1" ht="15.75" customHeight="1" x14ac:dyDescent="0.25"/>
    <row r="969" s="8" customFormat="1" ht="15.75" customHeight="1" x14ac:dyDescent="0.25"/>
    <row r="970" s="8" customFormat="1" ht="15.75" customHeight="1" x14ac:dyDescent="0.25"/>
    <row r="971" s="8" customFormat="1" ht="15.75" customHeight="1" x14ac:dyDescent="0.25"/>
    <row r="972" s="8" customFormat="1" ht="15.75" customHeight="1" x14ac:dyDescent="0.25"/>
    <row r="973" s="8" customFormat="1" ht="15.75" customHeight="1" x14ac:dyDescent="0.25"/>
    <row r="974" s="8" customFormat="1" ht="15.75" customHeight="1" x14ac:dyDescent="0.25"/>
    <row r="975" s="8" customFormat="1" ht="15.75" customHeight="1" x14ac:dyDescent="0.25"/>
    <row r="976" s="8" customFormat="1" ht="15.75" customHeight="1" x14ac:dyDescent="0.25"/>
    <row r="977" s="8" customFormat="1" ht="15.75" customHeight="1" x14ac:dyDescent="0.25"/>
  </sheetData>
  <sheetProtection algorithmName="SHA-512" hashValue="sWVcMaMR+D2gJwvixN7Ax5jnWHQ2qyiMyuvJOY+aQ15SdrngDW581Ldw5NOqYeZNEDHe+dcx61Tyw5dpdoSmDA==" saltValue="d/Qm0zf9le6i+3DllfQZfg==" spinCount="100000" sheet="1" objects="1" scenarios="1" formatCells="0"/>
  <mergeCells count="42">
    <mergeCell ref="R36:R39"/>
    <mergeCell ref="E37:E39"/>
    <mergeCell ref="F37:F39"/>
    <mergeCell ref="G37:P37"/>
    <mergeCell ref="G38:I38"/>
    <mergeCell ref="J38:K38"/>
    <mergeCell ref="L38:P38"/>
    <mergeCell ref="Q36:Q39"/>
    <mergeCell ref="A36:A39"/>
    <mergeCell ref="B36:B39"/>
    <mergeCell ref="C36:C39"/>
    <mergeCell ref="D36:D39"/>
    <mergeCell ref="E36:P36"/>
    <mergeCell ref="Q24:Q27"/>
    <mergeCell ref="R24:R27"/>
    <mergeCell ref="E25:E27"/>
    <mergeCell ref="F25:F27"/>
    <mergeCell ref="G25:P25"/>
    <mergeCell ref="G26:I26"/>
    <mergeCell ref="J26:K26"/>
    <mergeCell ref="L26:P26"/>
    <mergeCell ref="G18:I18"/>
    <mergeCell ref="B21:C21"/>
    <mergeCell ref="G21:I21"/>
    <mergeCell ref="G22:I22"/>
    <mergeCell ref="A24:A27"/>
    <mergeCell ref="B24:B27"/>
    <mergeCell ref="C24:C27"/>
    <mergeCell ref="D24:D27"/>
    <mergeCell ref="E24:P24"/>
    <mergeCell ref="B18:C18"/>
    <mergeCell ref="B11:F11"/>
    <mergeCell ref="B12:F12"/>
    <mergeCell ref="B13:F13"/>
    <mergeCell ref="B14:F14"/>
    <mergeCell ref="B15:F15"/>
    <mergeCell ref="B10:F10"/>
    <mergeCell ref="A1:C4"/>
    <mergeCell ref="B6:F6"/>
    <mergeCell ref="B7:F7"/>
    <mergeCell ref="B8:F8"/>
    <mergeCell ref="B9:F9"/>
  </mergeCells>
  <dataValidations count="2">
    <dataValidation type="list" allowBlank="1" showInputMessage="1" showErrorMessage="1" sqref="G13" xr:uid="{CAFF8F38-EFB4-4573-9ACC-842464F4B18F}">
      <formula1>$P$20:$P$22</formula1>
    </dataValidation>
    <dataValidation type="list" allowBlank="1" showInputMessage="1" showErrorMessage="1" sqref="G8" xr:uid="{B9A77BF4-13FA-4324-A472-97A4119C547F}">
      <formula1>$N$19:$N$22</formula1>
    </dataValidation>
  </dataValidations>
  <pageMargins left="0.7" right="0.7" top="0.75" bottom="0.75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Повторний кредит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Буняк</dc:creator>
  <cp:lastModifiedBy>KG</cp:lastModifiedBy>
  <dcterms:created xsi:type="dcterms:W3CDTF">2023-12-14T11:37:51Z</dcterms:created>
  <dcterms:modified xsi:type="dcterms:W3CDTF">2024-01-29T14:59:20Z</dcterms:modified>
</cp:coreProperties>
</file>