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G\Downloads\"/>
    </mc:Choice>
  </mc:AlternateContent>
  <xr:revisionPtr revIDLastSave="0" documentId="13_ncr:1_{A202BA7B-2766-4E23-94F0-7CBF853B5165}" xr6:coauthVersionLast="47" xr6:coauthVersionMax="47" xr10:uidLastSave="{00000000-0000-0000-0000-000000000000}"/>
  <bookViews>
    <workbookView xWindow="-108" yWindow="-108" windowWidth="23256" windowHeight="12576" xr2:uid="{27280DA0-18D0-4AFA-8D39-9B49DCFE9C3F}"/>
  </bookViews>
  <sheets>
    <sheet name="Перший креди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2" i="1" l="1"/>
  <c r="F42" i="1"/>
  <c r="E42" i="1"/>
  <c r="C42" i="1"/>
  <c r="H41" i="1"/>
  <c r="E41" i="1"/>
  <c r="D41" i="1"/>
  <c r="B41" i="1"/>
  <c r="H30" i="1"/>
  <c r="F30" i="1"/>
  <c r="E30" i="1"/>
  <c r="C30" i="1"/>
  <c r="H29" i="1"/>
  <c r="E29" i="1"/>
  <c r="D29" i="1"/>
  <c r="B29" i="1"/>
  <c r="B30" i="1" s="1"/>
  <c r="L21" i="1"/>
  <c r="L22" i="1" s="1"/>
  <c r="J21" i="1"/>
  <c r="J22" i="1" s="1"/>
  <c r="L18" i="1"/>
  <c r="K18" i="1"/>
  <c r="J18" i="1"/>
  <c r="E18" i="1"/>
  <c r="D18" i="1"/>
  <c r="G14" i="1"/>
  <c r="G15" i="1" s="1"/>
  <c r="G11" i="1"/>
  <c r="G6" i="1"/>
  <c r="D30" i="1" l="1"/>
  <c r="D42" i="1"/>
  <c r="K21" i="1"/>
  <c r="K22" i="1" s="1"/>
  <c r="R42" i="1"/>
  <c r="R30" i="1"/>
  <c r="Q30" i="1"/>
  <c r="D21" i="1" s="1"/>
  <c r="B42" i="1"/>
  <c r="Q42" i="1" s="1"/>
  <c r="E21" i="1" s="1"/>
</calcChain>
</file>

<file path=xl/sharedStrings.xml><?xml version="1.0" encoding="utf-8"?>
<sst xmlns="http://schemas.openxmlformats.org/spreadsheetml/2006/main" count="88" uniqueCount="57">
  <si>
    <t>Калькулятор кредитного продукту: Кредитна лінія (перший кредит)</t>
  </si>
  <si>
    <t>Дата отримання кредиту</t>
  </si>
  <si>
    <t>Сума кредиту, грн. *</t>
  </si>
  <si>
    <t xml:space="preserve">Вкажіть бажану суму кредиту (в діапазоні від 1000 грн. до 5 000 грн., кратну 100 грн.) </t>
  </si>
  <si>
    <t>Комісія за надання кредиту, грн. **</t>
  </si>
  <si>
    <t>Вкажіть розмір комісії за користування кредитом</t>
  </si>
  <si>
    <t>Строк користування кредитом, дн.</t>
  </si>
  <si>
    <t>Періодичність сплати платежів, дн.</t>
  </si>
  <si>
    <t>Загальна кількість рекомендованих платежів (періодів), шт.</t>
  </si>
  <si>
    <t>Знижена процентна ставка, % в день</t>
  </si>
  <si>
    <t>Вкажіть розмір процентної ставки з індивідуальною знижкою на стандартну процентну ставку згідно Програми лояльності</t>
  </si>
  <si>
    <t>Стандартна процентна ставка, % в день</t>
  </si>
  <si>
    <t>Перший платіж, грн.</t>
  </si>
  <si>
    <t>Сума для закриття кредиту в перший період, грн.</t>
  </si>
  <si>
    <t>Якщо внесено 1-й платіж</t>
  </si>
  <si>
    <t>В наступні періоди 
(та в 1-й період, якщо не внесено 1-й платіж)</t>
  </si>
  <si>
    <t>Платіж за 1-й період</t>
  </si>
  <si>
    <t>Кожен з наступних платежів</t>
  </si>
  <si>
    <t>Останній платіж</t>
  </si>
  <si>
    <t>Процентна ставка, 
% річних</t>
  </si>
  <si>
    <t>Деталі платежів, грн.</t>
  </si>
  <si>
    <t>Якщо не внесено 1-й платіж</t>
  </si>
  <si>
    <t>За 1-й період</t>
  </si>
  <si>
    <t>За всі періоди (якщо внесено 
1-й платіж)</t>
  </si>
  <si>
    <t>За всі періоди (якщо не внесено 1-й платіж)</t>
  </si>
  <si>
    <t>Реальна річна процентна ставка, % річних ***</t>
  </si>
  <si>
    <t>Загальні витрати за кредитом, грн.</t>
  </si>
  <si>
    <t>Загальна вартість кредиту (сума платежів за весь розрахунковий період), грн. ***</t>
  </si>
  <si>
    <t>№ з/п</t>
  </si>
  <si>
    <t>Дата видачі кредиту/дата платежу</t>
  </si>
  <si>
    <t>Кількість днів у розрахунковому періоді</t>
  </si>
  <si>
    <t>Чиста сума кредиту/сума платежу за розрахунковий період, грн</t>
  </si>
  <si>
    <t>Види платежів за кредитом</t>
  </si>
  <si>
    <t>Реальна річна процентна ставка, %</t>
  </si>
  <si>
    <t>Загальна вартість кредиту, грн</t>
  </si>
  <si>
    <t>сума кредиту за договором/погашення суми кредиту</t>
  </si>
  <si>
    <t>проценти за користування кредитом*</t>
  </si>
  <si>
    <t>платежі за додаткові та супутні послуги</t>
  </si>
  <si>
    <t>кредитодавця</t>
  </si>
  <si>
    <t>кредитного посередника (за наявності)</t>
  </si>
  <si>
    <t>третіх осіб</t>
  </si>
  <si>
    <t>за обслуговування кредитної заборгованості</t>
  </si>
  <si>
    <t>комісія за надання кредиту</t>
  </si>
  <si>
    <t>інші послуги кредитодавця-1</t>
  </si>
  <si>
    <t>комісійний збір</t>
  </si>
  <si>
    <t>інша плата за послуги кредитного посередника-1</t>
  </si>
  <si>
    <t>за розрахунково-касове обслуговування</t>
  </si>
  <si>
    <t>послуги нотаріуса</t>
  </si>
  <si>
    <t>послуги оцінювача</t>
  </si>
  <si>
    <t>послуги страховика</t>
  </si>
  <si>
    <t>інші послуги третіх осіб-1</t>
  </si>
  <si>
    <t>-</t>
  </si>
  <si>
    <t>Усього</t>
  </si>
  <si>
    <t>* Кошти кредиту, які підлягають перерахуванню на карту Позичальника;</t>
  </si>
  <si>
    <t>** Комісія одноразово нараховується на суму кредиту в день видачі кредиту і підлягає сплаті в останній день повного погашення кредиту;</t>
  </si>
  <si>
    <t>*** За методикою Постанови НБУ від 11.02.2021  № 16.</t>
  </si>
  <si>
    <t xml:space="preserve">                                                                                                        платежі за додаткові та супутні послуги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</si>
</sst>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8" x14ac:knownFonts="1">
    <font>
      <sz val="10"/>
      <color rgb="FF000000"/>
      <name val="Calibri"/>
      <scheme val="minor"/>
    </font>
    <font>
      <sz val="10"/>
      <color rgb="FF00000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20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b/>
      <i/>
      <sz val="12"/>
      <color rgb="FF00B0F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333333"/>
      <name val="Arial"/>
      <family val="2"/>
      <charset val="204"/>
    </font>
    <font>
      <i/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0" fontId="2" fillId="0" borderId="0" xfId="0" applyFont="1" applyAlignment="1" applyProtection="1">
      <alignment horizontal="center" wrapText="1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Protection="1">
      <protection hidden="1"/>
    </xf>
    <xf numFmtId="0" fontId="8" fillId="0" borderId="0" xfId="2" applyFont="1" applyProtection="1">
      <protection hidden="1"/>
    </xf>
    <xf numFmtId="14" fontId="10" fillId="0" borderId="1" xfId="0" applyNumberFormat="1" applyFont="1" applyBorder="1" applyAlignment="1" applyProtection="1">
      <alignment horizontal="center" vertical="center"/>
      <protection hidden="1"/>
    </xf>
    <xf numFmtId="0" fontId="7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10" fontId="10" fillId="0" borderId="1" xfId="0" applyNumberFormat="1" applyFont="1" applyBorder="1" applyAlignment="1" applyProtection="1">
      <alignment horizontal="center" vertical="center"/>
      <protection hidden="1"/>
    </xf>
    <xf numFmtId="2" fontId="10" fillId="0" borderId="1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wrapText="1"/>
      <protection hidden="1"/>
    </xf>
    <xf numFmtId="0" fontId="5" fillId="0" borderId="5" xfId="0" applyFont="1" applyBorder="1" applyProtection="1">
      <protection hidden="1"/>
    </xf>
    <xf numFmtId="0" fontId="5" fillId="0" borderId="6" xfId="0" applyFont="1" applyBorder="1" applyAlignment="1" applyProtection="1">
      <alignment horizontal="center" vertical="center" wrapText="1"/>
      <protection hidden="1"/>
    </xf>
    <xf numFmtId="10" fontId="13" fillId="0" borderId="1" xfId="0" applyNumberFormat="1" applyFont="1" applyBorder="1" applyAlignment="1" applyProtection="1">
      <alignment horizontal="center" vertical="center" wrapText="1"/>
      <protection hidden="1"/>
    </xf>
    <xf numFmtId="2" fontId="13" fillId="0" borderId="1" xfId="0" applyNumberFormat="1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 applyProtection="1">
      <alignment horizontal="center" vertical="center"/>
      <protection hidden="1"/>
    </xf>
    <xf numFmtId="9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10" fontId="13" fillId="0" borderId="1" xfId="0" applyNumberFormat="1" applyFont="1" applyBorder="1" applyAlignment="1" applyProtection="1">
      <alignment horizontal="center" vertical="center"/>
      <protection hidden="1"/>
    </xf>
    <xf numFmtId="0" fontId="14" fillId="0" borderId="0" xfId="0" applyFont="1" applyProtection="1">
      <protection hidden="1"/>
    </xf>
    <xf numFmtId="0" fontId="5" fillId="0" borderId="0" xfId="2" applyFont="1" applyProtection="1">
      <protection hidden="1"/>
    </xf>
    <xf numFmtId="0" fontId="15" fillId="0" borderId="0" xfId="0" applyFont="1" applyAlignment="1" applyProtection="1">
      <alignment vertical="center"/>
      <protection hidden="1"/>
    </xf>
    <xf numFmtId="0" fontId="16" fillId="0" borderId="13" xfId="0" applyFont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wrapText="1"/>
      <protection hidden="1"/>
    </xf>
    <xf numFmtId="0" fontId="15" fillId="0" borderId="13" xfId="0" applyFont="1" applyBorder="1" applyAlignment="1" applyProtection="1">
      <alignment horizontal="center" wrapText="1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5" fillId="0" borderId="0" xfId="0" applyFont="1" applyProtection="1">
      <protection hidden="1"/>
    </xf>
    <xf numFmtId="164" fontId="15" fillId="0" borderId="13" xfId="0" applyNumberFormat="1" applyFont="1" applyBorder="1" applyAlignment="1" applyProtection="1">
      <alignment horizontal="center" vertical="top" wrapText="1"/>
      <protection hidden="1"/>
    </xf>
    <xf numFmtId="0" fontId="15" fillId="0" borderId="13" xfId="0" applyFont="1" applyBorder="1" applyAlignment="1" applyProtection="1">
      <alignment horizontal="center" vertical="top" wrapText="1"/>
      <protection hidden="1"/>
    </xf>
    <xf numFmtId="2" fontId="15" fillId="0" borderId="13" xfId="0" applyNumberFormat="1" applyFont="1" applyBorder="1" applyAlignment="1" applyProtection="1">
      <alignment horizontal="center" vertical="top" wrapText="1"/>
      <protection hidden="1"/>
    </xf>
    <xf numFmtId="10" fontId="15" fillId="0" borderId="13" xfId="0" applyNumberFormat="1" applyFont="1" applyBorder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 wrapText="1"/>
      <protection hidden="1"/>
    </xf>
    <xf numFmtId="164" fontId="15" fillId="0" borderId="0" xfId="0" applyNumberFormat="1" applyFont="1" applyAlignment="1" applyProtection="1">
      <alignment horizontal="center" vertical="top" wrapText="1"/>
      <protection hidden="1"/>
    </xf>
    <xf numFmtId="0" fontId="15" fillId="0" borderId="0" xfId="0" applyFont="1" applyAlignment="1" applyProtection="1">
      <alignment horizontal="center" vertical="top" wrapText="1"/>
      <protection hidden="1"/>
    </xf>
    <xf numFmtId="2" fontId="15" fillId="0" borderId="0" xfId="0" applyNumberFormat="1" applyFont="1" applyAlignment="1" applyProtection="1">
      <alignment horizontal="center" vertical="top" wrapText="1"/>
      <protection hidden="1"/>
    </xf>
    <xf numFmtId="10" fontId="15" fillId="0" borderId="0" xfId="0" applyNumberFormat="1" applyFont="1" applyAlignment="1" applyProtection="1">
      <alignment horizontal="center" vertical="top" wrapText="1"/>
      <protection hidden="1"/>
    </xf>
    <xf numFmtId="0" fontId="17" fillId="0" borderId="0" xfId="0" applyFont="1" applyProtection="1">
      <protection hidden="1"/>
    </xf>
    <xf numFmtId="164" fontId="6" fillId="0" borderId="0" xfId="0" applyNumberFormat="1" applyFont="1" applyAlignment="1" applyProtection="1">
      <alignment horizontal="center" vertical="center" wrapText="1"/>
      <protection hidden="1"/>
    </xf>
    <xf numFmtId="2" fontId="6" fillId="0" borderId="0" xfId="0" applyNumberFormat="1" applyFont="1" applyAlignment="1" applyProtection="1">
      <alignment horizontal="center" vertical="center" wrapText="1"/>
      <protection hidden="1"/>
    </xf>
    <xf numFmtId="10" fontId="6" fillId="0" borderId="0" xfId="0" applyNumberFormat="1" applyFont="1" applyAlignment="1" applyProtection="1">
      <alignment horizontal="center" vertical="center" wrapText="1"/>
      <protection hidden="1"/>
    </xf>
    <xf numFmtId="2" fontId="10" fillId="3" borderId="1" xfId="0" applyNumberFormat="1" applyFont="1" applyFill="1" applyBorder="1" applyAlignment="1" applyProtection="1">
      <alignment horizontal="center" vertical="center"/>
      <protection locked="0"/>
    </xf>
    <xf numFmtId="9" fontId="10" fillId="3" borderId="1" xfId="1" applyFont="1" applyFill="1" applyBorder="1" applyAlignment="1" applyProtection="1">
      <alignment horizontal="center" vertical="center"/>
      <protection locked="0"/>
    </xf>
    <xf numFmtId="10" fontId="10" fillId="3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9" fillId="0" borderId="1" xfId="2" applyFont="1" applyBorder="1" applyAlignment="1" applyProtection="1">
      <alignment horizontal="left" vertical="center"/>
      <protection hidden="1"/>
    </xf>
    <xf numFmtId="0" fontId="9" fillId="0" borderId="2" xfId="0" applyFont="1" applyBorder="1" applyAlignment="1" applyProtection="1">
      <alignment horizontal="left" vertical="center"/>
      <protection hidden="1"/>
    </xf>
    <xf numFmtId="0" fontId="9" fillId="0" borderId="3" xfId="0" applyFont="1" applyBorder="1" applyAlignment="1" applyProtection="1">
      <alignment horizontal="left" vertical="center"/>
      <protection hidden="1"/>
    </xf>
    <xf numFmtId="0" fontId="9" fillId="0" borderId="4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/>
      <protection hidden="1"/>
    </xf>
    <xf numFmtId="0" fontId="12" fillId="0" borderId="3" xfId="0" applyFont="1" applyBorder="1" applyAlignment="1" applyProtection="1">
      <alignment horizontal="left" vertical="center"/>
      <protection hidden="1"/>
    </xf>
    <xf numFmtId="0" fontId="12" fillId="0" borderId="4" xfId="0" applyFont="1" applyBorder="1" applyAlignment="1" applyProtection="1">
      <alignment horizontal="left" vertical="center"/>
      <protection hidden="1"/>
    </xf>
    <xf numFmtId="0" fontId="12" fillId="0" borderId="2" xfId="0" applyFont="1" applyBorder="1" applyAlignment="1" applyProtection="1">
      <alignment horizontal="left" vertical="center" wrapText="1"/>
      <protection hidden="1"/>
    </xf>
    <xf numFmtId="0" fontId="12" fillId="0" borderId="4" xfId="0" applyFont="1" applyBorder="1" applyAlignment="1" applyProtection="1">
      <alignment horizontal="left" vertical="center" wrapText="1"/>
      <protection hidden="1"/>
    </xf>
    <xf numFmtId="0" fontId="12" fillId="0" borderId="1" xfId="0" applyFont="1" applyBorder="1" applyAlignment="1" applyProtection="1">
      <alignment horizontal="left" vertical="center" wrapText="1"/>
      <protection hidden="1"/>
    </xf>
    <xf numFmtId="0" fontId="15" fillId="0" borderId="7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vertical="center"/>
      <protection hidden="1"/>
    </xf>
    <xf numFmtId="0" fontId="3" fillId="0" borderId="12" xfId="0" applyFont="1" applyBorder="1" applyAlignment="1" applyProtection="1">
      <alignment vertical="center"/>
      <protection hidden="1"/>
    </xf>
    <xf numFmtId="0" fontId="16" fillId="2" borderId="7" xfId="0" applyFont="1" applyFill="1" applyBorder="1" applyAlignment="1" applyProtection="1">
      <alignment horizontal="center" vertical="center" wrapText="1"/>
      <protection hidden="1"/>
    </xf>
    <xf numFmtId="0" fontId="16" fillId="2" borderId="8" xfId="0" applyFont="1" applyFill="1" applyBorder="1" applyAlignment="1" applyProtection="1">
      <alignment horizontal="center" vertical="center" wrapText="1"/>
      <protection hidden="1"/>
    </xf>
    <xf numFmtId="0" fontId="3" fillId="0" borderId="8" xfId="0" applyFont="1" applyBorder="1" applyAlignment="1" applyProtection="1">
      <alignment vertical="center"/>
      <protection hidden="1"/>
    </xf>
    <xf numFmtId="0" fontId="3" fillId="0" borderId="9" xfId="0" applyFont="1" applyBorder="1" applyAlignment="1" applyProtection="1">
      <alignment vertical="center"/>
      <protection hidden="1"/>
    </xf>
    <xf numFmtId="0" fontId="12" fillId="0" borderId="3" xfId="0" applyFont="1" applyBorder="1" applyAlignment="1" applyProtection="1">
      <alignment horizontal="left" vertical="center" wrapText="1"/>
      <protection hidden="1"/>
    </xf>
    <xf numFmtId="0" fontId="16" fillId="0" borderId="7" xfId="0" applyFont="1" applyBorder="1" applyAlignment="1" applyProtection="1">
      <alignment horizontal="center" vertical="center" wrapText="1"/>
      <protection hidden="1"/>
    </xf>
    <xf numFmtId="0" fontId="16" fillId="0" borderId="10" xfId="0" applyFont="1" applyBorder="1" applyAlignment="1" applyProtection="1">
      <alignment horizontal="center" vertical="center" wrapText="1"/>
      <protection hidden="1"/>
    </xf>
    <xf numFmtId="0" fontId="16" fillId="2" borderId="11" xfId="0" applyFont="1" applyFill="1" applyBorder="1" applyAlignment="1" applyProtection="1">
      <alignment horizontal="center" vertical="center" wrapText="1"/>
      <protection hidden="1"/>
    </xf>
    <xf numFmtId="0" fontId="16" fillId="2" borderId="9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  <protection hidden="1"/>
    </xf>
  </cellXfs>
  <cellStyles count="3">
    <cellStyle name="Обычный" xfId="0" builtinId="0"/>
    <cellStyle name="Обычный 2" xfId="2" xr:uid="{8CE3FDF7-6CED-4B56-8C8C-707DE3849B33}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38100</xdr:rowOff>
    </xdr:from>
    <xdr:to>
      <xdr:col>2</xdr:col>
      <xdr:colOff>647700</xdr:colOff>
      <xdr:row>3</xdr:row>
      <xdr:rowOff>190650</xdr:rowOff>
    </xdr:to>
    <xdr:pic>
      <xdr:nvPicPr>
        <xdr:cNvPr id="2" name="image1.jpeg">
          <a:extLst>
            <a:ext uri="{FF2B5EF4-FFF2-40B4-BE49-F238E27FC236}">
              <a16:creationId xmlns:a16="http://schemas.microsoft.com/office/drawing/2014/main" id="{65E54B8B-4E02-4DB7-BB69-802EE8FB13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38100"/>
          <a:ext cx="2065020" cy="1059330"/>
        </a:xfrm>
        <a:prstGeom prst="rect">
          <a:avLst/>
        </a:prstGeom>
      </xdr:spPr>
    </xdr:pic>
    <xdr:clientData/>
  </xdr:twoCellAnchor>
  <xdr:twoCellAnchor>
    <xdr:from>
      <xdr:col>7</xdr:col>
      <xdr:colOff>166255</xdr:colOff>
      <xdr:row>6</xdr:row>
      <xdr:rowOff>40573</xdr:rowOff>
    </xdr:from>
    <xdr:to>
      <xdr:col>7</xdr:col>
      <xdr:colOff>703614</xdr:colOff>
      <xdr:row>6</xdr:row>
      <xdr:rowOff>152398</xdr:rowOff>
    </xdr:to>
    <xdr:sp macro="" textlink="">
      <xdr:nvSpPr>
        <xdr:cNvPr id="3" name="Стрелка: влево 2">
          <a:extLst>
            <a:ext uri="{FF2B5EF4-FFF2-40B4-BE49-F238E27FC236}">
              <a16:creationId xmlns:a16="http://schemas.microsoft.com/office/drawing/2014/main" id="{2E7A53EE-19DF-4AF1-B2D0-250BAE4E973E}"/>
            </a:ext>
          </a:extLst>
        </xdr:cNvPr>
        <xdr:cNvSpPr/>
      </xdr:nvSpPr>
      <xdr:spPr>
        <a:xfrm>
          <a:off x="6483235" y="1633153"/>
          <a:ext cx="537359" cy="111825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166254</xdr:colOff>
      <xdr:row>7</xdr:row>
      <xdr:rowOff>32657</xdr:rowOff>
    </xdr:from>
    <xdr:to>
      <xdr:col>7</xdr:col>
      <xdr:colOff>696685</xdr:colOff>
      <xdr:row>7</xdr:row>
      <xdr:rowOff>152401</xdr:rowOff>
    </xdr:to>
    <xdr:sp macro="" textlink="">
      <xdr:nvSpPr>
        <xdr:cNvPr id="4" name="Стрелка: влево 3">
          <a:extLst>
            <a:ext uri="{FF2B5EF4-FFF2-40B4-BE49-F238E27FC236}">
              <a16:creationId xmlns:a16="http://schemas.microsoft.com/office/drawing/2014/main" id="{86828FAB-C04E-4544-B2D7-0542794BD1A9}"/>
            </a:ext>
          </a:extLst>
        </xdr:cNvPr>
        <xdr:cNvSpPr/>
      </xdr:nvSpPr>
      <xdr:spPr>
        <a:xfrm>
          <a:off x="6483234" y="1884317"/>
          <a:ext cx="530431" cy="119744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7</xdr:col>
      <xdr:colOff>163285</xdr:colOff>
      <xdr:row>11</xdr:row>
      <xdr:rowOff>43541</xdr:rowOff>
    </xdr:from>
    <xdr:to>
      <xdr:col>7</xdr:col>
      <xdr:colOff>696684</xdr:colOff>
      <xdr:row>11</xdr:row>
      <xdr:rowOff>155664</xdr:rowOff>
    </xdr:to>
    <xdr:sp macro="" textlink="">
      <xdr:nvSpPr>
        <xdr:cNvPr id="5" name="Стрелка: влево 4">
          <a:extLst>
            <a:ext uri="{FF2B5EF4-FFF2-40B4-BE49-F238E27FC236}">
              <a16:creationId xmlns:a16="http://schemas.microsoft.com/office/drawing/2014/main" id="{CB50DF69-27F5-44CD-A128-57509D2C33B2}"/>
            </a:ext>
          </a:extLst>
        </xdr:cNvPr>
        <xdr:cNvSpPr/>
      </xdr:nvSpPr>
      <xdr:spPr>
        <a:xfrm>
          <a:off x="6480265" y="2901041"/>
          <a:ext cx="533399" cy="112123"/>
        </a:xfrm>
        <a:prstGeom prst="leftArrow">
          <a:avLst/>
        </a:prstGeom>
        <a:solidFill>
          <a:schemeClr val="accent4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213EE-9A5E-4E31-8B15-F23601DCCF87}">
  <sheetPr>
    <tabColor rgb="FFFF66FF"/>
    <outlinePr summaryBelow="0" summaryRight="0"/>
    <pageSetUpPr fitToPage="1"/>
  </sheetPr>
  <dimension ref="A1:AA977"/>
  <sheetViews>
    <sheetView tabSelected="1" zoomScale="70" zoomScaleNormal="70" zoomScaleSheetLayoutView="80" workbookViewId="0">
      <selection activeCell="B10" sqref="B10:F10"/>
    </sheetView>
  </sheetViews>
  <sheetFormatPr defaultColWidth="12.6640625" defaultRowHeight="15" customHeight="1" x14ac:dyDescent="0.25"/>
  <cols>
    <col min="1" max="1" width="8.44140625" style="7" customWidth="1"/>
    <col min="2" max="2" width="16.6640625" style="7" customWidth="1"/>
    <col min="3" max="3" width="12.77734375" style="7" customWidth="1"/>
    <col min="4" max="4" width="13.21875" style="7" customWidth="1"/>
    <col min="5" max="5" width="16.5546875" style="7" customWidth="1"/>
    <col min="6" max="6" width="11.77734375" style="7" customWidth="1"/>
    <col min="7" max="10" width="12.6640625" style="7" customWidth="1"/>
    <col min="11" max="11" width="15.5546875" style="7" customWidth="1"/>
    <col min="12" max="12" width="14.77734375" style="7" customWidth="1"/>
    <col min="13" max="17" width="12.6640625" style="7"/>
    <col min="18" max="18" width="21" style="7" customWidth="1"/>
    <col min="19" max="16384" width="12.6640625" style="7"/>
  </cols>
  <sheetData>
    <row r="1" spans="1:9" ht="21.6" customHeight="1" x14ac:dyDescent="0.25">
      <c r="A1" s="54"/>
      <c r="B1" s="54"/>
      <c r="C1" s="54"/>
    </row>
    <row r="2" spans="1:9" ht="22.8" customHeight="1" x14ac:dyDescent="0.25">
      <c r="A2" s="54"/>
      <c r="B2" s="54"/>
      <c r="C2" s="54"/>
    </row>
    <row r="3" spans="1:9" ht="27" customHeight="1" x14ac:dyDescent="0.4">
      <c r="A3" s="54"/>
      <c r="B3" s="54"/>
      <c r="C3" s="54"/>
      <c r="E3" s="8" t="s">
        <v>0</v>
      </c>
    </row>
    <row r="4" spans="1:9" ht="18.600000000000001" customHeight="1" x14ac:dyDescent="0.25">
      <c r="A4" s="54"/>
      <c r="B4" s="54"/>
      <c r="C4" s="54"/>
    </row>
    <row r="6" spans="1:9" ht="20.399999999999999" customHeight="1" x14ac:dyDescent="0.25">
      <c r="B6" s="55" t="s">
        <v>1</v>
      </c>
      <c r="C6" s="55"/>
      <c r="D6" s="55"/>
      <c r="E6" s="55"/>
      <c r="F6" s="55"/>
      <c r="G6" s="9">
        <f ca="1">TODAY()</f>
        <v>45320</v>
      </c>
    </row>
    <row r="7" spans="1:9" ht="20.399999999999999" customHeight="1" x14ac:dyDescent="0.3">
      <c r="B7" s="53" t="s">
        <v>2</v>
      </c>
      <c r="C7" s="53"/>
      <c r="D7" s="53"/>
      <c r="E7" s="53"/>
      <c r="F7" s="53"/>
      <c r="G7" s="49">
        <v>1000</v>
      </c>
      <c r="H7" s="10"/>
      <c r="I7" s="11" t="s">
        <v>3</v>
      </c>
    </row>
    <row r="8" spans="1:9" ht="20.399999999999999" customHeight="1" x14ac:dyDescent="0.3">
      <c r="B8" s="53" t="s">
        <v>4</v>
      </c>
      <c r="C8" s="53"/>
      <c r="D8" s="53"/>
      <c r="E8" s="53"/>
      <c r="F8" s="53"/>
      <c r="G8" s="50">
        <v>0.05</v>
      </c>
      <c r="I8" s="11" t="s">
        <v>5</v>
      </c>
    </row>
    <row r="9" spans="1:9" ht="19.2" customHeight="1" x14ac:dyDescent="0.25">
      <c r="B9" s="53" t="s">
        <v>6</v>
      </c>
      <c r="C9" s="53"/>
      <c r="D9" s="53"/>
      <c r="E9" s="53"/>
      <c r="F9" s="53"/>
      <c r="G9" s="12">
        <v>360</v>
      </c>
    </row>
    <row r="10" spans="1:9" ht="20.399999999999999" customHeight="1" x14ac:dyDescent="0.3">
      <c r="B10" s="53" t="s">
        <v>7</v>
      </c>
      <c r="C10" s="53"/>
      <c r="D10" s="53"/>
      <c r="E10" s="53"/>
      <c r="F10" s="53"/>
      <c r="G10" s="52">
        <v>15</v>
      </c>
      <c r="I10" s="11"/>
    </row>
    <row r="11" spans="1:9" ht="19.2" customHeight="1" x14ac:dyDescent="0.25">
      <c r="B11" s="53" t="s">
        <v>8</v>
      </c>
      <c r="C11" s="53"/>
      <c r="D11" s="53"/>
      <c r="E11" s="53"/>
      <c r="F11" s="53"/>
      <c r="G11" s="12">
        <f>G9/G10</f>
        <v>24</v>
      </c>
    </row>
    <row r="12" spans="1:9" ht="19.2" customHeight="1" x14ac:dyDescent="0.3">
      <c r="B12" s="56" t="s">
        <v>9</v>
      </c>
      <c r="C12" s="57"/>
      <c r="D12" s="57"/>
      <c r="E12" s="57"/>
      <c r="F12" s="58"/>
      <c r="G12" s="51">
        <v>1E-3</v>
      </c>
      <c r="I12" s="11" t="s">
        <v>10</v>
      </c>
    </row>
    <row r="13" spans="1:9" ht="20.399999999999999" customHeight="1" x14ac:dyDescent="0.3">
      <c r="B13" s="56" t="s">
        <v>11</v>
      </c>
      <c r="C13" s="57"/>
      <c r="D13" s="57"/>
      <c r="E13" s="57"/>
      <c r="F13" s="58"/>
      <c r="G13" s="13">
        <v>2.47E-2</v>
      </c>
      <c r="I13" s="11"/>
    </row>
    <row r="14" spans="1:9" ht="20.399999999999999" customHeight="1" x14ac:dyDescent="0.25">
      <c r="B14" s="53" t="s">
        <v>12</v>
      </c>
      <c r="C14" s="53"/>
      <c r="D14" s="53"/>
      <c r="E14" s="53"/>
      <c r="F14" s="53"/>
      <c r="G14" s="14">
        <f>G7*G12*G10</f>
        <v>15</v>
      </c>
    </row>
    <row r="15" spans="1:9" ht="21" customHeight="1" x14ac:dyDescent="0.25">
      <c r="B15" s="53" t="s">
        <v>13</v>
      </c>
      <c r="C15" s="53"/>
      <c r="D15" s="53"/>
      <c r="E15" s="53"/>
      <c r="F15" s="53"/>
      <c r="G15" s="12">
        <f>(G7*G8)+G7+G14</f>
        <v>1065</v>
      </c>
    </row>
    <row r="16" spans="1:9" s="15" customFormat="1" ht="15" customHeight="1" x14ac:dyDescent="0.25">
      <c r="B16" s="16"/>
      <c r="C16" s="16"/>
      <c r="D16" s="16"/>
      <c r="E16" s="16"/>
      <c r="F16" s="16"/>
      <c r="G16" s="17"/>
    </row>
    <row r="17" spans="1:27" s="15" customFormat="1" ht="64.2" customHeight="1" x14ac:dyDescent="0.25">
      <c r="D17" s="18" t="s">
        <v>14</v>
      </c>
      <c r="E17" s="19" t="s">
        <v>15</v>
      </c>
      <c r="F17" s="20"/>
      <c r="G17" s="4"/>
      <c r="H17" s="4"/>
      <c r="J17" s="21" t="s">
        <v>16</v>
      </c>
      <c r="K17" s="18" t="s">
        <v>17</v>
      </c>
      <c r="L17" s="18" t="s">
        <v>18</v>
      </c>
    </row>
    <row r="18" spans="1:27" s="15" customFormat="1" ht="33" customHeight="1" x14ac:dyDescent="0.25">
      <c r="B18" s="62" t="s">
        <v>19</v>
      </c>
      <c r="C18" s="72"/>
      <c r="D18" s="22">
        <f>(G12*G10)+(G13*(365-G10))</f>
        <v>8.66</v>
      </c>
      <c r="E18" s="22">
        <f>G13*365</f>
        <v>9.0154999999999994</v>
      </c>
      <c r="G18" s="59" t="s">
        <v>20</v>
      </c>
      <c r="H18" s="60"/>
      <c r="I18" s="61"/>
      <c r="J18" s="23">
        <f>$G$7*$G$12*$G$10</f>
        <v>15</v>
      </c>
      <c r="K18" s="24">
        <f>$G$7*$G$13*$G$10</f>
        <v>370.5</v>
      </c>
      <c r="L18" s="24">
        <f>$G$7*$G$13*$G$10+($G$7*$G$8)+$G$7</f>
        <v>1420.5</v>
      </c>
      <c r="N18" s="25">
        <v>0</v>
      </c>
      <c r="O18" s="26"/>
    </row>
    <row r="19" spans="1:27" s="15" customFormat="1" ht="15" customHeight="1" x14ac:dyDescent="0.25">
      <c r="N19" s="25">
        <v>0.05</v>
      </c>
      <c r="O19" s="26"/>
    </row>
    <row r="20" spans="1:27" s="15" customFormat="1" ht="52.8" x14ac:dyDescent="0.25">
      <c r="D20" s="18" t="s">
        <v>14</v>
      </c>
      <c r="E20" s="18" t="s">
        <v>21</v>
      </c>
      <c r="J20" s="21" t="s">
        <v>22</v>
      </c>
      <c r="K20" s="18" t="s">
        <v>23</v>
      </c>
      <c r="L20" s="18" t="s">
        <v>24</v>
      </c>
      <c r="N20" s="25">
        <v>0.1</v>
      </c>
      <c r="O20" s="26"/>
    </row>
    <row r="21" spans="1:27" s="15" customFormat="1" ht="31.8" customHeight="1" x14ac:dyDescent="0.25">
      <c r="B21" s="62" t="s">
        <v>25</v>
      </c>
      <c r="C21" s="63"/>
      <c r="D21" s="22">
        <f ca="1">Q30</f>
        <v>8.8922308444976821</v>
      </c>
      <c r="E21" s="27">
        <f ca="1">Q42</f>
        <v>9.2642580986022942</v>
      </c>
      <c r="G21" s="64" t="s">
        <v>26</v>
      </c>
      <c r="H21" s="64"/>
      <c r="I21" s="64"/>
      <c r="J21" s="23">
        <f>$G$7*$G$12*$G$10+$G$7*$G$8</f>
        <v>65</v>
      </c>
      <c r="K21" s="23">
        <f>$F$30+$H$30</f>
        <v>8586.5</v>
      </c>
      <c r="L21" s="23">
        <f>$G$7*$G$13*$G$9+$G$7*$G$8</f>
        <v>8942</v>
      </c>
      <c r="N21" s="25"/>
      <c r="O21" s="26"/>
    </row>
    <row r="22" spans="1:27" s="15" customFormat="1" ht="49.8" customHeight="1" x14ac:dyDescent="0.25">
      <c r="B22" s="28"/>
      <c r="C22" s="29"/>
      <c r="D22" s="29"/>
      <c r="E22" s="29"/>
      <c r="G22" s="64" t="s">
        <v>27</v>
      </c>
      <c r="H22" s="64"/>
      <c r="I22" s="64"/>
      <c r="J22" s="23">
        <f>$J$21+$G$7</f>
        <v>1065</v>
      </c>
      <c r="K22" s="23">
        <f>$K$21+$G$7</f>
        <v>9586.5</v>
      </c>
      <c r="L22" s="23">
        <f>$L$21+$G$7</f>
        <v>9942</v>
      </c>
      <c r="N22" s="26"/>
      <c r="O22" s="26"/>
    </row>
    <row r="23" spans="1:27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s="30" customFormat="1" ht="15.75" customHeight="1" x14ac:dyDescent="0.3">
      <c r="A24" s="65" t="s">
        <v>28</v>
      </c>
      <c r="B24" s="68" t="s">
        <v>29</v>
      </c>
      <c r="C24" s="68" t="s">
        <v>30</v>
      </c>
      <c r="D24" s="68" t="s">
        <v>31</v>
      </c>
      <c r="E24" s="69" t="s">
        <v>32</v>
      </c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1"/>
      <c r="Q24" s="73" t="s">
        <v>33</v>
      </c>
      <c r="R24" s="73" t="s">
        <v>34</v>
      </c>
      <c r="S24" s="2"/>
      <c r="T24" s="2"/>
      <c r="U24" s="2"/>
      <c r="V24" s="2"/>
      <c r="W24" s="2"/>
      <c r="X24" s="2"/>
      <c r="Y24" s="2"/>
      <c r="Z24" s="2"/>
      <c r="AA24" s="2"/>
    </row>
    <row r="25" spans="1:27" s="30" customFormat="1" ht="15.75" customHeight="1" x14ac:dyDescent="0.3">
      <c r="A25" s="66"/>
      <c r="B25" s="66"/>
      <c r="C25" s="66"/>
      <c r="D25" s="66"/>
      <c r="E25" s="74" t="s">
        <v>35</v>
      </c>
      <c r="F25" s="74" t="s">
        <v>36</v>
      </c>
      <c r="G25" s="75" t="s">
        <v>37</v>
      </c>
      <c r="H25" s="69"/>
      <c r="I25" s="69"/>
      <c r="J25" s="69"/>
      <c r="K25" s="69"/>
      <c r="L25" s="69"/>
      <c r="M25" s="69"/>
      <c r="N25" s="69"/>
      <c r="O25" s="69"/>
      <c r="P25" s="76"/>
      <c r="Q25" s="66"/>
      <c r="R25" s="66"/>
      <c r="S25" s="2"/>
      <c r="T25" s="2"/>
      <c r="U25" s="2"/>
      <c r="V25" s="2"/>
      <c r="W25" s="2"/>
      <c r="X25" s="2"/>
      <c r="Y25" s="2"/>
      <c r="Z25" s="2"/>
      <c r="AA25" s="2"/>
    </row>
    <row r="26" spans="1:27" s="30" customFormat="1" ht="27.6" customHeight="1" x14ac:dyDescent="0.3">
      <c r="A26" s="66"/>
      <c r="B26" s="66"/>
      <c r="C26" s="66"/>
      <c r="D26" s="66"/>
      <c r="E26" s="66"/>
      <c r="F26" s="66"/>
      <c r="G26" s="69" t="s">
        <v>38</v>
      </c>
      <c r="H26" s="70"/>
      <c r="I26" s="71"/>
      <c r="J26" s="69" t="s">
        <v>39</v>
      </c>
      <c r="K26" s="71"/>
      <c r="L26" s="69" t="s">
        <v>40</v>
      </c>
      <c r="M26" s="70"/>
      <c r="N26" s="70"/>
      <c r="O26" s="70"/>
      <c r="P26" s="71"/>
      <c r="Q26" s="66"/>
      <c r="R26" s="66"/>
      <c r="S26" s="2"/>
      <c r="T26" s="2"/>
      <c r="U26" s="2"/>
      <c r="V26" s="2"/>
      <c r="W26" s="2"/>
      <c r="X26" s="2"/>
      <c r="Y26" s="2"/>
      <c r="Z26" s="2"/>
      <c r="AA26" s="2"/>
    </row>
    <row r="27" spans="1:27" s="30" customFormat="1" ht="80.400000000000006" customHeight="1" x14ac:dyDescent="0.3">
      <c r="A27" s="67"/>
      <c r="B27" s="67"/>
      <c r="C27" s="67"/>
      <c r="D27" s="67"/>
      <c r="E27" s="67"/>
      <c r="F27" s="67"/>
      <c r="G27" s="31" t="s">
        <v>41</v>
      </c>
      <c r="H27" s="31" t="s">
        <v>42</v>
      </c>
      <c r="I27" s="31" t="s">
        <v>43</v>
      </c>
      <c r="J27" s="31" t="s">
        <v>44</v>
      </c>
      <c r="K27" s="31" t="s">
        <v>45</v>
      </c>
      <c r="L27" s="31" t="s">
        <v>46</v>
      </c>
      <c r="M27" s="31" t="s">
        <v>47</v>
      </c>
      <c r="N27" s="31" t="s">
        <v>48</v>
      </c>
      <c r="O27" s="31" t="s">
        <v>49</v>
      </c>
      <c r="P27" s="31" t="s">
        <v>50</v>
      </c>
      <c r="Q27" s="67"/>
      <c r="R27" s="67"/>
      <c r="S27" s="2"/>
      <c r="T27" s="2"/>
      <c r="U27" s="2"/>
      <c r="V27" s="2"/>
      <c r="W27" s="2"/>
      <c r="X27" s="2"/>
      <c r="Y27" s="2"/>
      <c r="Z27" s="2"/>
      <c r="AA27" s="2"/>
    </row>
    <row r="28" spans="1:27" s="35" customFormat="1" ht="15.75" customHeight="1" x14ac:dyDescent="0.25">
      <c r="A28" s="32">
        <v>1</v>
      </c>
      <c r="B28" s="33">
        <v>2</v>
      </c>
      <c r="C28" s="33">
        <v>3</v>
      </c>
      <c r="D28" s="33">
        <v>4</v>
      </c>
      <c r="E28" s="33">
        <v>5</v>
      </c>
      <c r="F28" s="33">
        <v>6</v>
      </c>
      <c r="G28" s="34">
        <v>7</v>
      </c>
      <c r="H28" s="34">
        <v>8</v>
      </c>
      <c r="I28" s="34">
        <v>9</v>
      </c>
      <c r="J28" s="34">
        <v>10</v>
      </c>
      <c r="K28" s="34">
        <v>11</v>
      </c>
      <c r="L28" s="34">
        <v>12</v>
      </c>
      <c r="M28" s="34">
        <v>13</v>
      </c>
      <c r="N28" s="34">
        <v>14</v>
      </c>
      <c r="O28" s="34">
        <v>15</v>
      </c>
      <c r="P28" s="34">
        <v>16</v>
      </c>
      <c r="Q28" s="33">
        <v>17</v>
      </c>
      <c r="R28" s="33">
        <v>18</v>
      </c>
      <c r="S28" s="3"/>
      <c r="T28" s="3"/>
      <c r="U28" s="3"/>
      <c r="V28" s="3"/>
      <c r="W28" s="3"/>
      <c r="X28" s="3"/>
      <c r="Y28" s="3"/>
      <c r="Z28" s="3"/>
      <c r="AA28" s="3"/>
    </row>
    <row r="29" spans="1:27" s="35" customFormat="1" ht="15.75" customHeight="1" x14ac:dyDescent="0.25">
      <c r="A29" s="32" t="s">
        <v>51</v>
      </c>
      <c r="B29" s="36">
        <f ca="1">TODAY()</f>
        <v>45320</v>
      </c>
      <c r="C29" s="37" t="s">
        <v>51</v>
      </c>
      <c r="D29" s="38">
        <f>-($G$7)</f>
        <v>-1000</v>
      </c>
      <c r="E29" s="38">
        <f>$G$7</f>
        <v>1000</v>
      </c>
      <c r="F29" s="37">
        <v>0</v>
      </c>
      <c r="G29" s="37">
        <v>0</v>
      </c>
      <c r="H29" s="38">
        <f>$G$7*$G$8</f>
        <v>50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 t="s">
        <v>51</v>
      </c>
      <c r="R29" s="37" t="s">
        <v>51</v>
      </c>
      <c r="S29" s="3"/>
      <c r="T29" s="3"/>
      <c r="U29" s="3"/>
      <c r="V29" s="3"/>
      <c r="W29" s="3"/>
      <c r="X29" s="3"/>
      <c r="Y29" s="3"/>
      <c r="Z29" s="3"/>
      <c r="AA29" s="3"/>
    </row>
    <row r="30" spans="1:27" s="35" customFormat="1" ht="15.75" customHeight="1" x14ac:dyDescent="0.25">
      <c r="A30" s="32" t="s">
        <v>52</v>
      </c>
      <c r="B30" s="36">
        <f ca="1">B29+C30</f>
        <v>45680</v>
      </c>
      <c r="C30" s="37">
        <f>$G$9</f>
        <v>360</v>
      </c>
      <c r="D30" s="38">
        <f>SUM(E30:P30)</f>
        <v>9586.5</v>
      </c>
      <c r="E30" s="38">
        <f>$G$7</f>
        <v>1000</v>
      </c>
      <c r="F30" s="38">
        <f>($G$7*$G$12*$G$10)+($G$7*$G$13*($G$9-$G$10))</f>
        <v>8536.5</v>
      </c>
      <c r="G30" s="37">
        <v>0</v>
      </c>
      <c r="H30" s="38">
        <f>$G$7*$G$8</f>
        <v>50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9">
        <f ca="1">XIRR($D$29:$D$30,$B$29:$B$30)</f>
        <v>8.8922308444976821</v>
      </c>
      <c r="R30" s="38">
        <f>SUM(E30:P30)</f>
        <v>9586.5</v>
      </c>
      <c r="S30" s="3"/>
      <c r="T30" s="3"/>
      <c r="U30" s="3"/>
      <c r="V30" s="3"/>
      <c r="W30" s="3"/>
      <c r="X30" s="3"/>
      <c r="Y30" s="3"/>
      <c r="Z30" s="3"/>
      <c r="AA30" s="3"/>
    </row>
    <row r="31" spans="1:27" s="35" customFormat="1" ht="15.75" customHeight="1" x14ac:dyDescent="0.25">
      <c r="A31" s="40"/>
      <c r="B31" s="41"/>
      <c r="C31" s="42"/>
      <c r="D31" s="43"/>
      <c r="E31" s="43"/>
      <c r="F31" s="43"/>
      <c r="G31" s="42"/>
      <c r="H31" s="43"/>
      <c r="I31" s="42"/>
      <c r="J31" s="42"/>
      <c r="K31" s="42"/>
      <c r="L31" s="42"/>
      <c r="M31" s="42"/>
      <c r="N31" s="42"/>
      <c r="O31" s="42"/>
      <c r="P31" s="42"/>
      <c r="Q31" s="44"/>
      <c r="R31" s="43"/>
      <c r="S31" s="3"/>
      <c r="T31" s="3"/>
      <c r="U31" s="3"/>
      <c r="V31" s="3"/>
      <c r="W31" s="3"/>
      <c r="X31" s="3"/>
      <c r="Y31" s="3"/>
      <c r="Z31" s="3"/>
      <c r="AA31" s="3"/>
    </row>
    <row r="32" spans="1:27" s="35" customFormat="1" ht="15.75" customHeight="1" x14ac:dyDescent="0.25">
      <c r="A32" s="40"/>
      <c r="B32" s="45" t="s">
        <v>53</v>
      </c>
      <c r="C32" s="42"/>
      <c r="D32" s="43"/>
      <c r="E32" s="43"/>
      <c r="F32" s="43"/>
      <c r="G32" s="42"/>
      <c r="H32" s="43"/>
      <c r="I32" s="42"/>
      <c r="J32" s="42"/>
      <c r="K32" s="42"/>
      <c r="L32" s="42"/>
      <c r="M32" s="42"/>
      <c r="N32" s="42"/>
      <c r="O32" s="42"/>
      <c r="P32" s="42"/>
      <c r="Q32" s="44"/>
      <c r="R32" s="43"/>
      <c r="S32" s="3"/>
      <c r="T32" s="3"/>
      <c r="U32" s="3"/>
      <c r="V32" s="3"/>
      <c r="W32" s="3"/>
      <c r="X32" s="3"/>
      <c r="Y32" s="3"/>
      <c r="Z32" s="3"/>
      <c r="AA32" s="3"/>
    </row>
    <row r="33" spans="1:27" s="15" customFormat="1" ht="15.75" customHeight="1" x14ac:dyDescent="0.25">
      <c r="A33" s="4"/>
      <c r="B33" s="45" t="s">
        <v>54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ht="15.75" customHeight="1" x14ac:dyDescent="0.25">
      <c r="A34" s="1"/>
      <c r="B34" s="45" t="s">
        <v>55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6" spans="1:27" s="5" customFormat="1" ht="15.75" customHeight="1" x14ac:dyDescent="0.3">
      <c r="A36" s="77" t="s">
        <v>28</v>
      </c>
      <c r="B36" s="77" t="s">
        <v>29</v>
      </c>
      <c r="C36" s="77" t="s">
        <v>30</v>
      </c>
      <c r="D36" s="77" t="s">
        <v>31</v>
      </c>
      <c r="E36" s="77" t="s">
        <v>32</v>
      </c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7" t="s">
        <v>33</v>
      </c>
      <c r="R36" s="77" t="s">
        <v>34</v>
      </c>
      <c r="S36" s="6"/>
      <c r="T36" s="6"/>
      <c r="U36" s="6"/>
      <c r="V36" s="6"/>
      <c r="W36" s="6"/>
      <c r="X36" s="6"/>
      <c r="Y36" s="6"/>
      <c r="Z36" s="6"/>
      <c r="AA36" s="6"/>
    </row>
    <row r="37" spans="1:27" s="5" customFormat="1" ht="15.75" customHeight="1" x14ac:dyDescent="0.3">
      <c r="A37" s="78"/>
      <c r="B37" s="78"/>
      <c r="C37" s="78"/>
      <c r="D37" s="78"/>
      <c r="E37" s="77" t="s">
        <v>35</v>
      </c>
      <c r="F37" s="77" t="s">
        <v>36</v>
      </c>
      <c r="G37" s="79" t="s">
        <v>56</v>
      </c>
      <c r="H37" s="79"/>
      <c r="I37" s="79"/>
      <c r="J37" s="79"/>
      <c r="K37" s="79"/>
      <c r="L37" s="79"/>
      <c r="M37" s="79"/>
      <c r="N37" s="79"/>
      <c r="O37" s="79"/>
      <c r="P37" s="79"/>
      <c r="Q37" s="78"/>
      <c r="R37" s="78"/>
      <c r="S37" s="6"/>
      <c r="T37" s="6"/>
      <c r="U37" s="6"/>
      <c r="V37" s="6"/>
      <c r="W37" s="6"/>
      <c r="X37" s="6"/>
      <c r="Y37" s="6"/>
      <c r="Z37" s="6"/>
      <c r="AA37" s="6"/>
    </row>
    <row r="38" spans="1:27" s="5" customFormat="1" ht="22.2" customHeight="1" x14ac:dyDescent="0.3">
      <c r="A38" s="78"/>
      <c r="B38" s="78"/>
      <c r="C38" s="78"/>
      <c r="D38" s="78"/>
      <c r="E38" s="78"/>
      <c r="F38" s="78"/>
      <c r="G38" s="77" t="s">
        <v>38</v>
      </c>
      <c r="H38" s="78"/>
      <c r="I38" s="78"/>
      <c r="J38" s="77" t="s">
        <v>39</v>
      </c>
      <c r="K38" s="78"/>
      <c r="L38" s="77" t="s">
        <v>40</v>
      </c>
      <c r="M38" s="78"/>
      <c r="N38" s="78"/>
      <c r="O38" s="78"/>
      <c r="P38" s="78"/>
      <c r="Q38" s="78"/>
      <c r="R38" s="78"/>
      <c r="S38" s="6"/>
      <c r="T38" s="6"/>
      <c r="U38" s="6"/>
      <c r="V38" s="6"/>
      <c r="W38" s="6"/>
      <c r="X38" s="6"/>
      <c r="Y38" s="6"/>
      <c r="Z38" s="6"/>
      <c r="AA38" s="6"/>
    </row>
    <row r="39" spans="1:27" s="5" customFormat="1" ht="52.8" customHeight="1" x14ac:dyDescent="0.3">
      <c r="A39" s="78"/>
      <c r="B39" s="78"/>
      <c r="C39" s="78"/>
      <c r="D39" s="78"/>
      <c r="E39" s="78"/>
      <c r="F39" s="78"/>
      <c r="G39" s="6" t="s">
        <v>41</v>
      </c>
      <c r="H39" s="6" t="s">
        <v>42</v>
      </c>
      <c r="I39" s="6" t="s">
        <v>43</v>
      </c>
      <c r="J39" s="6" t="s">
        <v>44</v>
      </c>
      <c r="K39" s="6" t="s">
        <v>45</v>
      </c>
      <c r="L39" s="6" t="s">
        <v>46</v>
      </c>
      <c r="M39" s="6" t="s">
        <v>47</v>
      </c>
      <c r="N39" s="6" t="s">
        <v>48</v>
      </c>
      <c r="O39" s="6" t="s">
        <v>49</v>
      </c>
      <c r="P39" s="6" t="s">
        <v>50</v>
      </c>
      <c r="Q39" s="78"/>
      <c r="R39" s="78"/>
      <c r="S39" s="6"/>
      <c r="T39" s="6"/>
      <c r="U39" s="6"/>
      <c r="V39" s="6"/>
      <c r="W39" s="6"/>
      <c r="X39" s="6"/>
      <c r="Y39" s="6"/>
      <c r="Z39" s="6"/>
      <c r="AA39" s="6"/>
    </row>
    <row r="40" spans="1:27" s="5" customFormat="1" ht="15.75" customHeight="1" x14ac:dyDescent="0.3">
      <c r="A40" s="6">
        <v>1</v>
      </c>
      <c r="B40" s="6">
        <v>2</v>
      </c>
      <c r="C40" s="6">
        <v>3</v>
      </c>
      <c r="D40" s="6">
        <v>4</v>
      </c>
      <c r="E40" s="6">
        <v>5</v>
      </c>
      <c r="F40" s="6">
        <v>6</v>
      </c>
      <c r="G40" s="6">
        <v>7</v>
      </c>
      <c r="H40" s="6">
        <v>8</v>
      </c>
      <c r="I40" s="6">
        <v>9</v>
      </c>
      <c r="J40" s="6">
        <v>10</v>
      </c>
      <c r="K40" s="6">
        <v>11</v>
      </c>
      <c r="L40" s="6">
        <v>12</v>
      </c>
      <c r="M40" s="6">
        <v>13</v>
      </c>
      <c r="N40" s="6">
        <v>14</v>
      </c>
      <c r="O40" s="6">
        <v>15</v>
      </c>
      <c r="P40" s="6">
        <v>16</v>
      </c>
      <c r="Q40" s="6">
        <v>17</v>
      </c>
      <c r="R40" s="6">
        <v>18</v>
      </c>
      <c r="S40" s="6"/>
      <c r="T40" s="6"/>
      <c r="U40" s="6"/>
      <c r="V40" s="6"/>
      <c r="W40" s="6"/>
      <c r="X40" s="6"/>
      <c r="Y40" s="6"/>
      <c r="Z40" s="6"/>
      <c r="AA40" s="6"/>
    </row>
    <row r="41" spans="1:27" s="5" customFormat="1" ht="15.75" customHeight="1" x14ac:dyDescent="0.3">
      <c r="A41" s="6" t="s">
        <v>51</v>
      </c>
      <c r="B41" s="46">
        <f ca="1">TODAY()</f>
        <v>45320</v>
      </c>
      <c r="C41" s="6" t="s">
        <v>51</v>
      </c>
      <c r="D41" s="47">
        <f>-($G$7)</f>
        <v>-1000</v>
      </c>
      <c r="E41" s="47">
        <f>$G$7</f>
        <v>1000</v>
      </c>
      <c r="F41" s="6">
        <v>0</v>
      </c>
      <c r="G41" s="6">
        <v>0</v>
      </c>
      <c r="H41" s="47">
        <f t="shared" ref="H41:H42" si="0">$G$7*$G$8</f>
        <v>50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6">
        <v>0</v>
      </c>
      <c r="Q41" s="6" t="s">
        <v>51</v>
      </c>
      <c r="R41" s="6" t="s">
        <v>51</v>
      </c>
      <c r="S41" s="6"/>
      <c r="T41" s="6"/>
      <c r="U41" s="6"/>
      <c r="V41" s="6"/>
      <c r="W41" s="6"/>
      <c r="X41" s="6"/>
      <c r="Y41" s="6"/>
      <c r="Z41" s="6"/>
      <c r="AA41" s="6"/>
    </row>
    <row r="42" spans="1:27" s="5" customFormat="1" ht="15.75" customHeight="1" x14ac:dyDescent="0.3">
      <c r="A42" s="6" t="s">
        <v>52</v>
      </c>
      <c r="B42" s="46">
        <f ca="1">B41+C42</f>
        <v>45680</v>
      </c>
      <c r="C42" s="6">
        <f>$G$9</f>
        <v>360</v>
      </c>
      <c r="D42" s="47">
        <f>SUM(E42:P42)</f>
        <v>9942</v>
      </c>
      <c r="E42" s="47">
        <f>$G$7</f>
        <v>1000</v>
      </c>
      <c r="F42" s="47">
        <f>$G$7*$G$13*$G$9</f>
        <v>8892</v>
      </c>
      <c r="G42" s="6">
        <v>0</v>
      </c>
      <c r="H42" s="47">
        <f t="shared" si="0"/>
        <v>50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48">
        <f ca="1">XIRR($D$41:$D$42,$B$41:$B$42)</f>
        <v>9.2642580986022942</v>
      </c>
      <c r="R42" s="47">
        <f>SUM(E42:P42)</f>
        <v>9942</v>
      </c>
      <c r="S42" s="6"/>
      <c r="T42" s="6"/>
      <c r="U42" s="6"/>
      <c r="V42" s="6"/>
      <c r="W42" s="6"/>
      <c r="X42" s="6"/>
      <c r="Y42" s="6"/>
      <c r="Z42" s="6"/>
      <c r="AA42" s="6"/>
    </row>
    <row r="43" spans="1:27" s="15" customFormat="1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s="15" customFormat="1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s="15" customFormat="1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s="15" customFormat="1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s="15" customFormat="1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s="15" customFormat="1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s="15" customFormat="1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s="15" customFormat="1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s="15" customFormat="1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/>
    <row r="222" spans="1:27" ht="15.75" customHeight="1" x14ac:dyDescent="0.25"/>
    <row r="223" spans="1:27" ht="15.75" customHeight="1" x14ac:dyDescent="0.25"/>
    <row r="224" spans="1:27" ht="15.75" customHeight="1" x14ac:dyDescent="0.25"/>
    <row r="225" s="7" customFormat="1" ht="15.75" customHeight="1" x14ac:dyDescent="0.25"/>
    <row r="226" s="7" customFormat="1" ht="15.75" customHeight="1" x14ac:dyDescent="0.25"/>
    <row r="227" s="7" customFormat="1" ht="15.75" customHeight="1" x14ac:dyDescent="0.25"/>
    <row r="228" s="7" customFormat="1" ht="15.75" customHeight="1" x14ac:dyDescent="0.25"/>
    <row r="229" s="7" customFormat="1" ht="15.75" customHeight="1" x14ac:dyDescent="0.25"/>
    <row r="230" s="7" customFormat="1" ht="15.75" customHeight="1" x14ac:dyDescent="0.25"/>
    <row r="231" s="7" customFormat="1" ht="15.75" customHeight="1" x14ac:dyDescent="0.25"/>
    <row r="232" s="7" customFormat="1" ht="15.75" customHeight="1" x14ac:dyDescent="0.25"/>
    <row r="233" s="7" customFormat="1" ht="15.75" customHeight="1" x14ac:dyDescent="0.25"/>
    <row r="234" s="7" customFormat="1" ht="15.75" customHeight="1" x14ac:dyDescent="0.25"/>
    <row r="235" s="7" customFormat="1" ht="15.75" customHeight="1" x14ac:dyDescent="0.25"/>
    <row r="236" s="7" customFormat="1" ht="15.75" customHeight="1" x14ac:dyDescent="0.25"/>
    <row r="237" s="7" customFormat="1" ht="15.75" customHeight="1" x14ac:dyDescent="0.25"/>
    <row r="238" s="7" customFormat="1" ht="15.75" customHeight="1" x14ac:dyDescent="0.25"/>
    <row r="239" s="7" customFormat="1" ht="15.75" customHeight="1" x14ac:dyDescent="0.25"/>
    <row r="240" s="7" customFormat="1" ht="15.75" customHeight="1" x14ac:dyDescent="0.25"/>
    <row r="241" s="7" customFormat="1" ht="15.75" customHeight="1" x14ac:dyDescent="0.25"/>
    <row r="242" s="7" customFormat="1" ht="15.75" customHeight="1" x14ac:dyDescent="0.25"/>
    <row r="243" s="7" customFormat="1" ht="15.75" customHeight="1" x14ac:dyDescent="0.25"/>
    <row r="244" s="7" customFormat="1" ht="15.75" customHeight="1" x14ac:dyDescent="0.25"/>
    <row r="245" s="7" customFormat="1" ht="15.75" customHeight="1" x14ac:dyDescent="0.25"/>
    <row r="246" s="7" customFormat="1" ht="15.75" customHeight="1" x14ac:dyDescent="0.25"/>
    <row r="247" s="7" customFormat="1" ht="15.75" customHeight="1" x14ac:dyDescent="0.25"/>
    <row r="248" s="7" customFormat="1" ht="15.75" customHeight="1" x14ac:dyDescent="0.25"/>
    <row r="249" s="7" customFormat="1" ht="15.75" customHeight="1" x14ac:dyDescent="0.25"/>
    <row r="250" s="7" customFormat="1" ht="15.75" customHeight="1" x14ac:dyDescent="0.25"/>
    <row r="251" s="7" customFormat="1" ht="15.75" customHeight="1" x14ac:dyDescent="0.25"/>
    <row r="252" s="7" customFormat="1" ht="15.75" customHeight="1" x14ac:dyDescent="0.25"/>
    <row r="253" s="7" customFormat="1" ht="15.75" customHeight="1" x14ac:dyDescent="0.25"/>
    <row r="254" s="7" customFormat="1" ht="15.75" customHeight="1" x14ac:dyDescent="0.25"/>
    <row r="255" s="7" customFormat="1" ht="15.75" customHeight="1" x14ac:dyDescent="0.25"/>
    <row r="256" s="7" customFormat="1" ht="15.75" customHeight="1" x14ac:dyDescent="0.25"/>
    <row r="257" s="7" customFormat="1" ht="15.75" customHeight="1" x14ac:dyDescent="0.25"/>
    <row r="258" s="7" customFormat="1" ht="15.75" customHeight="1" x14ac:dyDescent="0.25"/>
    <row r="259" s="7" customFormat="1" ht="15.75" customHeight="1" x14ac:dyDescent="0.25"/>
    <row r="260" s="7" customFormat="1" ht="15.75" customHeight="1" x14ac:dyDescent="0.25"/>
    <row r="261" s="7" customFormat="1" ht="15.75" customHeight="1" x14ac:dyDescent="0.25"/>
    <row r="262" s="7" customFormat="1" ht="15.75" customHeight="1" x14ac:dyDescent="0.25"/>
    <row r="263" s="7" customFormat="1" ht="15.75" customHeight="1" x14ac:dyDescent="0.25"/>
    <row r="264" s="7" customFormat="1" ht="15.75" customHeight="1" x14ac:dyDescent="0.25"/>
    <row r="265" s="7" customFormat="1" ht="15.75" customHeight="1" x14ac:dyDescent="0.25"/>
    <row r="266" s="7" customFormat="1" ht="15.75" customHeight="1" x14ac:dyDescent="0.25"/>
    <row r="267" s="7" customFormat="1" ht="15.75" customHeight="1" x14ac:dyDescent="0.25"/>
    <row r="268" s="7" customFormat="1" ht="15.75" customHeight="1" x14ac:dyDescent="0.25"/>
    <row r="269" s="7" customFormat="1" ht="15.75" customHeight="1" x14ac:dyDescent="0.25"/>
    <row r="270" s="7" customFormat="1" ht="15.75" customHeight="1" x14ac:dyDescent="0.25"/>
    <row r="271" s="7" customFormat="1" ht="15.75" customHeight="1" x14ac:dyDescent="0.25"/>
    <row r="272" s="7" customFormat="1" ht="15.75" customHeight="1" x14ac:dyDescent="0.25"/>
    <row r="273" s="7" customFormat="1" ht="15.75" customHeight="1" x14ac:dyDescent="0.25"/>
    <row r="274" s="7" customFormat="1" ht="15.75" customHeight="1" x14ac:dyDescent="0.25"/>
    <row r="275" s="7" customFormat="1" ht="15.75" customHeight="1" x14ac:dyDescent="0.25"/>
    <row r="276" s="7" customFormat="1" ht="15.75" customHeight="1" x14ac:dyDescent="0.25"/>
    <row r="277" s="7" customFormat="1" ht="15.75" customHeight="1" x14ac:dyDescent="0.25"/>
    <row r="278" s="7" customFormat="1" ht="15.75" customHeight="1" x14ac:dyDescent="0.25"/>
    <row r="279" s="7" customFormat="1" ht="15.75" customHeight="1" x14ac:dyDescent="0.25"/>
    <row r="280" s="7" customFormat="1" ht="15.75" customHeight="1" x14ac:dyDescent="0.25"/>
    <row r="281" s="7" customFormat="1" ht="15.75" customHeight="1" x14ac:dyDescent="0.25"/>
    <row r="282" s="7" customFormat="1" ht="15.75" customHeight="1" x14ac:dyDescent="0.25"/>
    <row r="283" s="7" customFormat="1" ht="15.75" customHeight="1" x14ac:dyDescent="0.25"/>
    <row r="284" s="7" customFormat="1" ht="15.75" customHeight="1" x14ac:dyDescent="0.25"/>
    <row r="285" s="7" customFormat="1" ht="15.75" customHeight="1" x14ac:dyDescent="0.25"/>
    <row r="286" s="7" customFormat="1" ht="15.75" customHeight="1" x14ac:dyDescent="0.25"/>
    <row r="287" s="7" customFormat="1" ht="15.75" customHeight="1" x14ac:dyDescent="0.25"/>
    <row r="288" s="7" customFormat="1" ht="15.75" customHeight="1" x14ac:dyDescent="0.25"/>
    <row r="289" s="7" customFormat="1" ht="15.75" customHeight="1" x14ac:dyDescent="0.25"/>
    <row r="290" s="7" customFormat="1" ht="15.75" customHeight="1" x14ac:dyDescent="0.25"/>
    <row r="291" s="7" customFormat="1" ht="15.75" customHeight="1" x14ac:dyDescent="0.25"/>
    <row r="292" s="7" customFormat="1" ht="15.75" customHeight="1" x14ac:dyDescent="0.25"/>
    <row r="293" s="7" customFormat="1" ht="15.75" customHeight="1" x14ac:dyDescent="0.25"/>
    <row r="294" s="7" customFormat="1" ht="15.75" customHeight="1" x14ac:dyDescent="0.25"/>
    <row r="295" s="7" customFormat="1" ht="15.75" customHeight="1" x14ac:dyDescent="0.25"/>
    <row r="296" s="7" customFormat="1" ht="15.75" customHeight="1" x14ac:dyDescent="0.25"/>
    <row r="297" s="7" customFormat="1" ht="15.75" customHeight="1" x14ac:dyDescent="0.25"/>
    <row r="298" s="7" customFormat="1" ht="15.75" customHeight="1" x14ac:dyDescent="0.25"/>
    <row r="299" s="7" customFormat="1" ht="15.75" customHeight="1" x14ac:dyDescent="0.25"/>
    <row r="300" s="7" customFormat="1" ht="15.75" customHeight="1" x14ac:dyDescent="0.25"/>
    <row r="301" s="7" customFormat="1" ht="15.75" customHeight="1" x14ac:dyDescent="0.25"/>
    <row r="302" s="7" customFormat="1" ht="15.75" customHeight="1" x14ac:dyDescent="0.25"/>
    <row r="303" s="7" customFormat="1" ht="15.75" customHeight="1" x14ac:dyDescent="0.25"/>
    <row r="304" s="7" customFormat="1" ht="15.75" customHeight="1" x14ac:dyDescent="0.25"/>
    <row r="305" s="7" customFormat="1" ht="15.75" customHeight="1" x14ac:dyDescent="0.25"/>
    <row r="306" s="7" customFormat="1" ht="15.75" customHeight="1" x14ac:dyDescent="0.25"/>
    <row r="307" s="7" customFormat="1" ht="15.75" customHeight="1" x14ac:dyDescent="0.25"/>
    <row r="308" s="7" customFormat="1" ht="15.75" customHeight="1" x14ac:dyDescent="0.25"/>
    <row r="309" s="7" customFormat="1" ht="15.75" customHeight="1" x14ac:dyDescent="0.25"/>
    <row r="310" s="7" customFormat="1" ht="15.75" customHeight="1" x14ac:dyDescent="0.25"/>
    <row r="311" s="7" customFormat="1" ht="15.75" customHeight="1" x14ac:dyDescent="0.25"/>
    <row r="312" s="7" customFormat="1" ht="15.75" customHeight="1" x14ac:dyDescent="0.25"/>
    <row r="313" s="7" customFormat="1" ht="15.75" customHeight="1" x14ac:dyDescent="0.25"/>
    <row r="314" s="7" customFormat="1" ht="15.75" customHeight="1" x14ac:dyDescent="0.25"/>
    <row r="315" s="7" customFormat="1" ht="15.75" customHeight="1" x14ac:dyDescent="0.25"/>
    <row r="316" s="7" customFormat="1" ht="15.75" customHeight="1" x14ac:dyDescent="0.25"/>
    <row r="317" s="7" customFormat="1" ht="15.75" customHeight="1" x14ac:dyDescent="0.25"/>
    <row r="318" s="7" customFormat="1" ht="15.75" customHeight="1" x14ac:dyDescent="0.25"/>
    <row r="319" s="7" customFormat="1" ht="15.75" customHeight="1" x14ac:dyDescent="0.25"/>
    <row r="320" s="7" customFormat="1" ht="15.75" customHeight="1" x14ac:dyDescent="0.25"/>
    <row r="321" s="7" customFormat="1" ht="15.75" customHeight="1" x14ac:dyDescent="0.25"/>
    <row r="322" s="7" customFormat="1" ht="15.75" customHeight="1" x14ac:dyDescent="0.25"/>
    <row r="323" s="7" customFormat="1" ht="15.75" customHeight="1" x14ac:dyDescent="0.25"/>
    <row r="324" s="7" customFormat="1" ht="15.75" customHeight="1" x14ac:dyDescent="0.25"/>
    <row r="325" s="7" customFormat="1" ht="15.75" customHeight="1" x14ac:dyDescent="0.25"/>
    <row r="326" s="7" customFormat="1" ht="15.75" customHeight="1" x14ac:dyDescent="0.25"/>
    <row r="327" s="7" customFormat="1" ht="15.75" customHeight="1" x14ac:dyDescent="0.25"/>
    <row r="328" s="7" customFormat="1" ht="15.75" customHeight="1" x14ac:dyDescent="0.25"/>
    <row r="329" s="7" customFormat="1" ht="15.75" customHeight="1" x14ac:dyDescent="0.25"/>
    <row r="330" s="7" customFormat="1" ht="15.75" customHeight="1" x14ac:dyDescent="0.25"/>
    <row r="331" s="7" customFormat="1" ht="15.75" customHeight="1" x14ac:dyDescent="0.25"/>
    <row r="332" s="7" customFormat="1" ht="15.75" customHeight="1" x14ac:dyDescent="0.25"/>
    <row r="333" s="7" customFormat="1" ht="15.75" customHeight="1" x14ac:dyDescent="0.25"/>
    <row r="334" s="7" customFormat="1" ht="15.75" customHeight="1" x14ac:dyDescent="0.25"/>
    <row r="335" s="7" customFormat="1" ht="15.75" customHeight="1" x14ac:dyDescent="0.25"/>
    <row r="336" s="7" customFormat="1" ht="15.75" customHeight="1" x14ac:dyDescent="0.25"/>
    <row r="337" s="7" customFormat="1" ht="15.75" customHeight="1" x14ac:dyDescent="0.25"/>
    <row r="338" s="7" customFormat="1" ht="15.75" customHeight="1" x14ac:dyDescent="0.25"/>
    <row r="339" s="7" customFormat="1" ht="15.75" customHeight="1" x14ac:dyDescent="0.25"/>
    <row r="340" s="7" customFormat="1" ht="15.75" customHeight="1" x14ac:dyDescent="0.25"/>
    <row r="341" s="7" customFormat="1" ht="15.75" customHeight="1" x14ac:dyDescent="0.25"/>
    <row r="342" s="7" customFormat="1" ht="15.75" customHeight="1" x14ac:dyDescent="0.25"/>
    <row r="343" s="7" customFormat="1" ht="15.75" customHeight="1" x14ac:dyDescent="0.25"/>
    <row r="344" s="7" customFormat="1" ht="15.75" customHeight="1" x14ac:dyDescent="0.25"/>
    <row r="345" s="7" customFormat="1" ht="15.75" customHeight="1" x14ac:dyDescent="0.25"/>
    <row r="346" s="7" customFormat="1" ht="15.75" customHeight="1" x14ac:dyDescent="0.25"/>
    <row r="347" s="7" customFormat="1" ht="15.75" customHeight="1" x14ac:dyDescent="0.25"/>
    <row r="348" s="7" customFormat="1" ht="15.75" customHeight="1" x14ac:dyDescent="0.25"/>
    <row r="349" s="7" customFormat="1" ht="15.75" customHeight="1" x14ac:dyDescent="0.25"/>
    <row r="350" s="7" customFormat="1" ht="15.75" customHeight="1" x14ac:dyDescent="0.25"/>
    <row r="351" s="7" customFormat="1" ht="15.75" customHeight="1" x14ac:dyDescent="0.25"/>
    <row r="352" s="7" customFormat="1" ht="15.75" customHeight="1" x14ac:dyDescent="0.25"/>
    <row r="353" s="7" customFormat="1" ht="15.75" customHeight="1" x14ac:dyDescent="0.25"/>
    <row r="354" s="7" customFormat="1" ht="15.75" customHeight="1" x14ac:dyDescent="0.25"/>
    <row r="355" s="7" customFormat="1" ht="15.75" customHeight="1" x14ac:dyDescent="0.25"/>
    <row r="356" s="7" customFormat="1" ht="15.75" customHeight="1" x14ac:dyDescent="0.25"/>
    <row r="357" s="7" customFormat="1" ht="15.75" customHeight="1" x14ac:dyDescent="0.25"/>
    <row r="358" s="7" customFormat="1" ht="15.75" customHeight="1" x14ac:dyDescent="0.25"/>
    <row r="359" s="7" customFormat="1" ht="15.75" customHeight="1" x14ac:dyDescent="0.25"/>
    <row r="360" s="7" customFormat="1" ht="15.75" customHeight="1" x14ac:dyDescent="0.25"/>
    <row r="361" s="7" customFormat="1" ht="15.75" customHeight="1" x14ac:dyDescent="0.25"/>
    <row r="362" s="7" customFormat="1" ht="15.75" customHeight="1" x14ac:dyDescent="0.25"/>
    <row r="363" s="7" customFormat="1" ht="15.75" customHeight="1" x14ac:dyDescent="0.25"/>
    <row r="364" s="7" customFormat="1" ht="15.75" customHeight="1" x14ac:dyDescent="0.25"/>
    <row r="365" s="7" customFormat="1" ht="15.75" customHeight="1" x14ac:dyDescent="0.25"/>
    <row r="366" s="7" customFormat="1" ht="15.75" customHeight="1" x14ac:dyDescent="0.25"/>
    <row r="367" s="7" customFormat="1" ht="15.75" customHeight="1" x14ac:dyDescent="0.25"/>
    <row r="368" s="7" customFormat="1" ht="15.75" customHeight="1" x14ac:dyDescent="0.25"/>
    <row r="369" s="7" customFormat="1" ht="15.75" customHeight="1" x14ac:dyDescent="0.25"/>
    <row r="370" s="7" customFormat="1" ht="15.75" customHeight="1" x14ac:dyDescent="0.25"/>
    <row r="371" s="7" customFormat="1" ht="15.75" customHeight="1" x14ac:dyDescent="0.25"/>
    <row r="372" s="7" customFormat="1" ht="15.75" customHeight="1" x14ac:dyDescent="0.25"/>
    <row r="373" s="7" customFormat="1" ht="15.75" customHeight="1" x14ac:dyDescent="0.25"/>
    <row r="374" s="7" customFormat="1" ht="15.75" customHeight="1" x14ac:dyDescent="0.25"/>
    <row r="375" s="7" customFormat="1" ht="15.75" customHeight="1" x14ac:dyDescent="0.25"/>
    <row r="376" s="7" customFormat="1" ht="15.75" customHeight="1" x14ac:dyDescent="0.25"/>
    <row r="377" s="7" customFormat="1" ht="15.75" customHeight="1" x14ac:dyDescent="0.25"/>
    <row r="378" s="7" customFormat="1" ht="15.75" customHeight="1" x14ac:dyDescent="0.25"/>
    <row r="379" s="7" customFormat="1" ht="15.75" customHeight="1" x14ac:dyDescent="0.25"/>
    <row r="380" s="7" customFormat="1" ht="15.75" customHeight="1" x14ac:dyDescent="0.25"/>
    <row r="381" s="7" customFormat="1" ht="15.75" customHeight="1" x14ac:dyDescent="0.25"/>
    <row r="382" s="7" customFormat="1" ht="15.75" customHeight="1" x14ac:dyDescent="0.25"/>
    <row r="383" s="7" customFormat="1" ht="15.75" customHeight="1" x14ac:dyDescent="0.25"/>
    <row r="384" s="7" customFormat="1" ht="15.75" customHeight="1" x14ac:dyDescent="0.25"/>
    <row r="385" s="7" customFormat="1" ht="15.75" customHeight="1" x14ac:dyDescent="0.25"/>
    <row r="386" s="7" customFormat="1" ht="15.75" customHeight="1" x14ac:dyDescent="0.25"/>
    <row r="387" s="7" customFormat="1" ht="15.75" customHeight="1" x14ac:dyDescent="0.25"/>
    <row r="388" s="7" customFormat="1" ht="15.75" customHeight="1" x14ac:dyDescent="0.25"/>
    <row r="389" s="7" customFormat="1" ht="15.75" customHeight="1" x14ac:dyDescent="0.25"/>
    <row r="390" s="7" customFormat="1" ht="15.75" customHeight="1" x14ac:dyDescent="0.25"/>
    <row r="391" s="7" customFormat="1" ht="15.75" customHeight="1" x14ac:dyDescent="0.25"/>
    <row r="392" s="7" customFormat="1" ht="15.75" customHeight="1" x14ac:dyDescent="0.25"/>
    <row r="393" s="7" customFormat="1" ht="15.75" customHeight="1" x14ac:dyDescent="0.25"/>
    <row r="394" s="7" customFormat="1" ht="15.75" customHeight="1" x14ac:dyDescent="0.25"/>
    <row r="395" s="7" customFormat="1" ht="15.75" customHeight="1" x14ac:dyDescent="0.25"/>
    <row r="396" s="7" customFormat="1" ht="15.75" customHeight="1" x14ac:dyDescent="0.25"/>
    <row r="397" s="7" customFormat="1" ht="15.75" customHeight="1" x14ac:dyDescent="0.25"/>
    <row r="398" s="7" customFormat="1" ht="15.75" customHeight="1" x14ac:dyDescent="0.25"/>
    <row r="399" s="7" customFormat="1" ht="15.75" customHeight="1" x14ac:dyDescent="0.25"/>
    <row r="400" s="7" customFormat="1" ht="15.75" customHeight="1" x14ac:dyDescent="0.25"/>
    <row r="401" s="7" customFormat="1" ht="15.75" customHeight="1" x14ac:dyDescent="0.25"/>
    <row r="402" s="7" customFormat="1" ht="15.75" customHeight="1" x14ac:dyDescent="0.25"/>
    <row r="403" s="7" customFormat="1" ht="15.75" customHeight="1" x14ac:dyDescent="0.25"/>
    <row r="404" s="7" customFormat="1" ht="15.75" customHeight="1" x14ac:dyDescent="0.25"/>
    <row r="405" s="7" customFormat="1" ht="15.75" customHeight="1" x14ac:dyDescent="0.25"/>
    <row r="406" s="7" customFormat="1" ht="15.75" customHeight="1" x14ac:dyDescent="0.25"/>
    <row r="407" s="7" customFormat="1" ht="15.75" customHeight="1" x14ac:dyDescent="0.25"/>
    <row r="408" s="7" customFormat="1" ht="15.75" customHeight="1" x14ac:dyDescent="0.25"/>
    <row r="409" s="7" customFormat="1" ht="15.75" customHeight="1" x14ac:dyDescent="0.25"/>
    <row r="410" s="7" customFormat="1" ht="15.75" customHeight="1" x14ac:dyDescent="0.25"/>
    <row r="411" s="7" customFormat="1" ht="15.75" customHeight="1" x14ac:dyDescent="0.25"/>
    <row r="412" s="7" customFormat="1" ht="15.75" customHeight="1" x14ac:dyDescent="0.25"/>
    <row r="413" s="7" customFormat="1" ht="15.75" customHeight="1" x14ac:dyDescent="0.25"/>
    <row r="414" s="7" customFormat="1" ht="15.75" customHeight="1" x14ac:dyDescent="0.25"/>
    <row r="415" s="7" customFormat="1" ht="15.75" customHeight="1" x14ac:dyDescent="0.25"/>
    <row r="416" s="7" customFormat="1" ht="15.75" customHeight="1" x14ac:dyDescent="0.25"/>
    <row r="417" s="7" customFormat="1" ht="15.75" customHeight="1" x14ac:dyDescent="0.25"/>
    <row r="418" s="7" customFormat="1" ht="15.75" customHeight="1" x14ac:dyDescent="0.25"/>
    <row r="419" s="7" customFormat="1" ht="15.75" customHeight="1" x14ac:dyDescent="0.25"/>
    <row r="420" s="7" customFormat="1" ht="15.75" customHeight="1" x14ac:dyDescent="0.25"/>
    <row r="421" s="7" customFormat="1" ht="15.75" customHeight="1" x14ac:dyDescent="0.25"/>
    <row r="422" s="7" customFormat="1" ht="15.75" customHeight="1" x14ac:dyDescent="0.25"/>
    <row r="423" s="7" customFormat="1" ht="15.75" customHeight="1" x14ac:dyDescent="0.25"/>
    <row r="424" s="7" customFormat="1" ht="15.75" customHeight="1" x14ac:dyDescent="0.25"/>
    <row r="425" s="7" customFormat="1" ht="15.75" customHeight="1" x14ac:dyDescent="0.25"/>
    <row r="426" s="7" customFormat="1" ht="15.75" customHeight="1" x14ac:dyDescent="0.25"/>
    <row r="427" s="7" customFormat="1" ht="15.75" customHeight="1" x14ac:dyDescent="0.25"/>
    <row r="428" s="7" customFormat="1" ht="15.75" customHeight="1" x14ac:dyDescent="0.25"/>
    <row r="429" s="7" customFormat="1" ht="15.75" customHeight="1" x14ac:dyDescent="0.25"/>
    <row r="430" s="7" customFormat="1" ht="15.75" customHeight="1" x14ac:dyDescent="0.25"/>
    <row r="431" s="7" customFormat="1" ht="15.75" customHeight="1" x14ac:dyDescent="0.25"/>
    <row r="432" s="7" customFormat="1" ht="15.75" customHeight="1" x14ac:dyDescent="0.25"/>
    <row r="433" s="7" customFormat="1" ht="15.75" customHeight="1" x14ac:dyDescent="0.25"/>
    <row r="434" s="7" customFormat="1" ht="15.75" customHeight="1" x14ac:dyDescent="0.25"/>
    <row r="435" s="7" customFormat="1" ht="15.75" customHeight="1" x14ac:dyDescent="0.25"/>
    <row r="436" s="7" customFormat="1" ht="15.75" customHeight="1" x14ac:dyDescent="0.25"/>
    <row r="437" s="7" customFormat="1" ht="15.75" customHeight="1" x14ac:dyDescent="0.25"/>
    <row r="438" s="7" customFormat="1" ht="15.75" customHeight="1" x14ac:dyDescent="0.25"/>
    <row r="439" s="7" customFormat="1" ht="15.75" customHeight="1" x14ac:dyDescent="0.25"/>
    <row r="440" s="7" customFormat="1" ht="15.75" customHeight="1" x14ac:dyDescent="0.25"/>
    <row r="441" s="7" customFormat="1" ht="15.75" customHeight="1" x14ac:dyDescent="0.25"/>
    <row r="442" s="7" customFormat="1" ht="15.75" customHeight="1" x14ac:dyDescent="0.25"/>
    <row r="443" s="7" customFormat="1" ht="15.75" customHeight="1" x14ac:dyDescent="0.25"/>
    <row r="444" s="7" customFormat="1" ht="15.75" customHeight="1" x14ac:dyDescent="0.25"/>
    <row r="445" s="7" customFormat="1" ht="15.75" customHeight="1" x14ac:dyDescent="0.25"/>
    <row r="446" s="7" customFormat="1" ht="15.75" customHeight="1" x14ac:dyDescent="0.25"/>
    <row r="447" s="7" customFormat="1" ht="15.75" customHeight="1" x14ac:dyDescent="0.25"/>
    <row r="448" s="7" customFormat="1" ht="15.75" customHeight="1" x14ac:dyDescent="0.25"/>
    <row r="449" s="7" customFormat="1" ht="15.75" customHeight="1" x14ac:dyDescent="0.25"/>
    <row r="450" s="7" customFormat="1" ht="15.75" customHeight="1" x14ac:dyDescent="0.25"/>
    <row r="451" s="7" customFormat="1" ht="15.75" customHeight="1" x14ac:dyDescent="0.25"/>
    <row r="452" s="7" customFormat="1" ht="15.75" customHeight="1" x14ac:dyDescent="0.25"/>
    <row r="453" s="7" customFormat="1" ht="15.75" customHeight="1" x14ac:dyDescent="0.25"/>
    <row r="454" s="7" customFormat="1" ht="15.75" customHeight="1" x14ac:dyDescent="0.25"/>
    <row r="455" s="7" customFormat="1" ht="15.75" customHeight="1" x14ac:dyDescent="0.25"/>
    <row r="456" s="7" customFormat="1" ht="15.75" customHeight="1" x14ac:dyDescent="0.25"/>
    <row r="457" s="7" customFormat="1" ht="15.75" customHeight="1" x14ac:dyDescent="0.25"/>
    <row r="458" s="7" customFormat="1" ht="15.75" customHeight="1" x14ac:dyDescent="0.25"/>
    <row r="459" s="7" customFormat="1" ht="15.75" customHeight="1" x14ac:dyDescent="0.25"/>
    <row r="460" s="7" customFormat="1" ht="15.75" customHeight="1" x14ac:dyDescent="0.25"/>
    <row r="461" s="7" customFormat="1" ht="15.75" customHeight="1" x14ac:dyDescent="0.25"/>
    <row r="462" s="7" customFormat="1" ht="15.75" customHeight="1" x14ac:dyDescent="0.25"/>
    <row r="463" s="7" customFormat="1" ht="15.75" customHeight="1" x14ac:dyDescent="0.25"/>
    <row r="464" s="7" customFormat="1" ht="15.75" customHeight="1" x14ac:dyDescent="0.25"/>
    <row r="465" s="7" customFormat="1" ht="15.75" customHeight="1" x14ac:dyDescent="0.25"/>
    <row r="466" s="7" customFormat="1" ht="15.75" customHeight="1" x14ac:dyDescent="0.25"/>
    <row r="467" s="7" customFormat="1" ht="15.75" customHeight="1" x14ac:dyDescent="0.25"/>
    <row r="468" s="7" customFormat="1" ht="15.75" customHeight="1" x14ac:dyDescent="0.25"/>
    <row r="469" s="7" customFormat="1" ht="15.75" customHeight="1" x14ac:dyDescent="0.25"/>
    <row r="470" s="7" customFormat="1" ht="15.75" customHeight="1" x14ac:dyDescent="0.25"/>
    <row r="471" s="7" customFormat="1" ht="15.75" customHeight="1" x14ac:dyDescent="0.25"/>
    <row r="472" s="7" customFormat="1" ht="15.75" customHeight="1" x14ac:dyDescent="0.25"/>
    <row r="473" s="7" customFormat="1" ht="15.75" customHeight="1" x14ac:dyDescent="0.25"/>
    <row r="474" s="7" customFormat="1" ht="15.75" customHeight="1" x14ac:dyDescent="0.25"/>
    <row r="475" s="7" customFormat="1" ht="15.75" customHeight="1" x14ac:dyDescent="0.25"/>
    <row r="476" s="7" customFormat="1" ht="15.75" customHeight="1" x14ac:dyDescent="0.25"/>
    <row r="477" s="7" customFormat="1" ht="15.75" customHeight="1" x14ac:dyDescent="0.25"/>
    <row r="478" s="7" customFormat="1" ht="15.75" customHeight="1" x14ac:dyDescent="0.25"/>
    <row r="479" s="7" customFormat="1" ht="15.75" customHeight="1" x14ac:dyDescent="0.25"/>
    <row r="480" s="7" customFormat="1" ht="15.75" customHeight="1" x14ac:dyDescent="0.25"/>
    <row r="481" s="7" customFormat="1" ht="15.75" customHeight="1" x14ac:dyDescent="0.25"/>
    <row r="482" s="7" customFormat="1" ht="15.75" customHeight="1" x14ac:dyDescent="0.25"/>
    <row r="483" s="7" customFormat="1" ht="15.75" customHeight="1" x14ac:dyDescent="0.25"/>
    <row r="484" s="7" customFormat="1" ht="15.75" customHeight="1" x14ac:dyDescent="0.25"/>
    <row r="485" s="7" customFormat="1" ht="15.75" customHeight="1" x14ac:dyDescent="0.25"/>
    <row r="486" s="7" customFormat="1" ht="15.75" customHeight="1" x14ac:dyDescent="0.25"/>
    <row r="487" s="7" customFormat="1" ht="15.75" customHeight="1" x14ac:dyDescent="0.25"/>
    <row r="488" s="7" customFormat="1" ht="15.75" customHeight="1" x14ac:dyDescent="0.25"/>
    <row r="489" s="7" customFormat="1" ht="15.75" customHeight="1" x14ac:dyDescent="0.25"/>
    <row r="490" s="7" customFormat="1" ht="15.75" customHeight="1" x14ac:dyDescent="0.25"/>
    <row r="491" s="7" customFormat="1" ht="15.75" customHeight="1" x14ac:dyDescent="0.25"/>
    <row r="492" s="7" customFormat="1" ht="15.75" customHeight="1" x14ac:dyDescent="0.25"/>
    <row r="493" s="7" customFormat="1" ht="15.75" customHeight="1" x14ac:dyDescent="0.25"/>
    <row r="494" s="7" customFormat="1" ht="15.75" customHeight="1" x14ac:dyDescent="0.25"/>
    <row r="495" s="7" customFormat="1" ht="15.75" customHeight="1" x14ac:dyDescent="0.25"/>
    <row r="496" s="7" customFormat="1" ht="15.75" customHeight="1" x14ac:dyDescent="0.25"/>
    <row r="497" s="7" customFormat="1" ht="15.75" customHeight="1" x14ac:dyDescent="0.25"/>
    <row r="498" s="7" customFormat="1" ht="15.75" customHeight="1" x14ac:dyDescent="0.25"/>
    <row r="499" s="7" customFormat="1" ht="15.75" customHeight="1" x14ac:dyDescent="0.25"/>
    <row r="500" s="7" customFormat="1" ht="15.75" customHeight="1" x14ac:dyDescent="0.25"/>
    <row r="501" s="7" customFormat="1" ht="15.75" customHeight="1" x14ac:dyDescent="0.25"/>
    <row r="502" s="7" customFormat="1" ht="15.75" customHeight="1" x14ac:dyDescent="0.25"/>
    <row r="503" s="7" customFormat="1" ht="15.75" customHeight="1" x14ac:dyDescent="0.25"/>
    <row r="504" s="7" customFormat="1" ht="15.75" customHeight="1" x14ac:dyDescent="0.25"/>
    <row r="505" s="7" customFormat="1" ht="15.75" customHeight="1" x14ac:dyDescent="0.25"/>
    <row r="506" s="7" customFormat="1" ht="15.75" customHeight="1" x14ac:dyDescent="0.25"/>
    <row r="507" s="7" customFormat="1" ht="15.75" customHeight="1" x14ac:dyDescent="0.25"/>
    <row r="508" s="7" customFormat="1" ht="15.75" customHeight="1" x14ac:dyDescent="0.25"/>
    <row r="509" s="7" customFormat="1" ht="15.75" customHeight="1" x14ac:dyDescent="0.25"/>
    <row r="510" s="7" customFormat="1" ht="15.75" customHeight="1" x14ac:dyDescent="0.25"/>
    <row r="511" s="7" customFormat="1" ht="15.75" customHeight="1" x14ac:dyDescent="0.25"/>
    <row r="512" s="7" customFormat="1" ht="15.75" customHeight="1" x14ac:dyDescent="0.25"/>
    <row r="513" s="7" customFormat="1" ht="15.75" customHeight="1" x14ac:dyDescent="0.25"/>
    <row r="514" s="7" customFormat="1" ht="15.75" customHeight="1" x14ac:dyDescent="0.25"/>
    <row r="515" s="7" customFormat="1" ht="15.75" customHeight="1" x14ac:dyDescent="0.25"/>
    <row r="516" s="7" customFormat="1" ht="15.75" customHeight="1" x14ac:dyDescent="0.25"/>
    <row r="517" s="7" customFormat="1" ht="15.75" customHeight="1" x14ac:dyDescent="0.25"/>
    <row r="518" s="7" customFormat="1" ht="15.75" customHeight="1" x14ac:dyDescent="0.25"/>
    <row r="519" s="7" customFormat="1" ht="15.75" customHeight="1" x14ac:dyDescent="0.25"/>
    <row r="520" s="7" customFormat="1" ht="15.75" customHeight="1" x14ac:dyDescent="0.25"/>
    <row r="521" s="7" customFormat="1" ht="15.75" customHeight="1" x14ac:dyDescent="0.25"/>
    <row r="522" s="7" customFormat="1" ht="15.75" customHeight="1" x14ac:dyDescent="0.25"/>
    <row r="523" s="7" customFormat="1" ht="15.75" customHeight="1" x14ac:dyDescent="0.25"/>
    <row r="524" s="7" customFormat="1" ht="15.75" customHeight="1" x14ac:dyDescent="0.25"/>
    <row r="525" s="7" customFormat="1" ht="15.75" customHeight="1" x14ac:dyDescent="0.25"/>
    <row r="526" s="7" customFormat="1" ht="15.75" customHeight="1" x14ac:dyDescent="0.25"/>
    <row r="527" s="7" customFormat="1" ht="15.75" customHeight="1" x14ac:dyDescent="0.25"/>
    <row r="528" s="7" customFormat="1" ht="15.75" customHeight="1" x14ac:dyDescent="0.25"/>
    <row r="529" s="7" customFormat="1" ht="15.75" customHeight="1" x14ac:dyDescent="0.25"/>
    <row r="530" s="7" customFormat="1" ht="15.75" customHeight="1" x14ac:dyDescent="0.25"/>
    <row r="531" s="7" customFormat="1" ht="15.75" customHeight="1" x14ac:dyDescent="0.25"/>
    <row r="532" s="7" customFormat="1" ht="15.75" customHeight="1" x14ac:dyDescent="0.25"/>
    <row r="533" s="7" customFormat="1" ht="15.75" customHeight="1" x14ac:dyDescent="0.25"/>
    <row r="534" s="7" customFormat="1" ht="15.75" customHeight="1" x14ac:dyDescent="0.25"/>
    <row r="535" s="7" customFormat="1" ht="15.75" customHeight="1" x14ac:dyDescent="0.25"/>
    <row r="536" s="7" customFormat="1" ht="15.75" customHeight="1" x14ac:dyDescent="0.25"/>
    <row r="537" s="7" customFormat="1" ht="15.75" customHeight="1" x14ac:dyDescent="0.25"/>
    <row r="538" s="7" customFormat="1" ht="15.75" customHeight="1" x14ac:dyDescent="0.25"/>
    <row r="539" s="7" customFormat="1" ht="15.75" customHeight="1" x14ac:dyDescent="0.25"/>
    <row r="540" s="7" customFormat="1" ht="15.75" customHeight="1" x14ac:dyDescent="0.25"/>
    <row r="541" s="7" customFormat="1" ht="15.75" customHeight="1" x14ac:dyDescent="0.25"/>
    <row r="542" s="7" customFormat="1" ht="15.75" customHeight="1" x14ac:dyDescent="0.25"/>
    <row r="543" s="7" customFormat="1" ht="15.75" customHeight="1" x14ac:dyDescent="0.25"/>
    <row r="544" s="7" customFormat="1" ht="15.75" customHeight="1" x14ac:dyDescent="0.25"/>
    <row r="545" s="7" customFormat="1" ht="15.75" customHeight="1" x14ac:dyDescent="0.25"/>
    <row r="546" s="7" customFormat="1" ht="15.75" customHeight="1" x14ac:dyDescent="0.25"/>
    <row r="547" s="7" customFormat="1" ht="15.75" customHeight="1" x14ac:dyDescent="0.25"/>
    <row r="548" s="7" customFormat="1" ht="15.75" customHeight="1" x14ac:dyDescent="0.25"/>
    <row r="549" s="7" customFormat="1" ht="15.75" customHeight="1" x14ac:dyDescent="0.25"/>
    <row r="550" s="7" customFormat="1" ht="15.75" customHeight="1" x14ac:dyDescent="0.25"/>
    <row r="551" s="7" customFormat="1" ht="15.75" customHeight="1" x14ac:dyDescent="0.25"/>
    <row r="552" s="7" customFormat="1" ht="15.75" customHeight="1" x14ac:dyDescent="0.25"/>
    <row r="553" s="7" customFormat="1" ht="15.75" customHeight="1" x14ac:dyDescent="0.25"/>
    <row r="554" s="7" customFormat="1" ht="15.75" customHeight="1" x14ac:dyDescent="0.25"/>
    <row r="555" s="7" customFormat="1" ht="15.75" customHeight="1" x14ac:dyDescent="0.25"/>
    <row r="556" s="7" customFormat="1" ht="15.75" customHeight="1" x14ac:dyDescent="0.25"/>
    <row r="557" s="7" customFormat="1" ht="15.75" customHeight="1" x14ac:dyDescent="0.25"/>
    <row r="558" s="7" customFormat="1" ht="15.75" customHeight="1" x14ac:dyDescent="0.25"/>
    <row r="559" s="7" customFormat="1" ht="15.75" customHeight="1" x14ac:dyDescent="0.25"/>
    <row r="560" s="7" customFormat="1" ht="15.75" customHeight="1" x14ac:dyDescent="0.25"/>
    <row r="561" s="7" customFormat="1" ht="15.75" customHeight="1" x14ac:dyDescent="0.25"/>
    <row r="562" s="7" customFormat="1" ht="15.75" customHeight="1" x14ac:dyDescent="0.25"/>
    <row r="563" s="7" customFormat="1" ht="15.75" customHeight="1" x14ac:dyDescent="0.25"/>
    <row r="564" s="7" customFormat="1" ht="15.75" customHeight="1" x14ac:dyDescent="0.25"/>
    <row r="565" s="7" customFormat="1" ht="15.75" customHeight="1" x14ac:dyDescent="0.25"/>
    <row r="566" s="7" customFormat="1" ht="15.75" customHeight="1" x14ac:dyDescent="0.25"/>
    <row r="567" s="7" customFormat="1" ht="15.75" customHeight="1" x14ac:dyDescent="0.25"/>
    <row r="568" s="7" customFormat="1" ht="15.75" customHeight="1" x14ac:dyDescent="0.25"/>
    <row r="569" s="7" customFormat="1" ht="15.75" customHeight="1" x14ac:dyDescent="0.25"/>
    <row r="570" s="7" customFormat="1" ht="15.75" customHeight="1" x14ac:dyDescent="0.25"/>
    <row r="571" s="7" customFormat="1" ht="15.75" customHeight="1" x14ac:dyDescent="0.25"/>
    <row r="572" s="7" customFormat="1" ht="15.75" customHeight="1" x14ac:dyDescent="0.25"/>
    <row r="573" s="7" customFormat="1" ht="15.75" customHeight="1" x14ac:dyDescent="0.25"/>
    <row r="574" s="7" customFormat="1" ht="15.75" customHeight="1" x14ac:dyDescent="0.25"/>
    <row r="575" s="7" customFormat="1" ht="15.75" customHeight="1" x14ac:dyDescent="0.25"/>
    <row r="576" s="7" customFormat="1" ht="15.75" customHeight="1" x14ac:dyDescent="0.25"/>
    <row r="577" s="7" customFormat="1" ht="15.75" customHeight="1" x14ac:dyDescent="0.25"/>
    <row r="578" s="7" customFormat="1" ht="15.75" customHeight="1" x14ac:dyDescent="0.25"/>
    <row r="579" s="7" customFormat="1" ht="15.75" customHeight="1" x14ac:dyDescent="0.25"/>
    <row r="580" s="7" customFormat="1" ht="15.75" customHeight="1" x14ac:dyDescent="0.25"/>
    <row r="581" s="7" customFormat="1" ht="15.75" customHeight="1" x14ac:dyDescent="0.25"/>
    <row r="582" s="7" customFormat="1" ht="15.75" customHeight="1" x14ac:dyDescent="0.25"/>
    <row r="583" s="7" customFormat="1" ht="15.75" customHeight="1" x14ac:dyDescent="0.25"/>
    <row r="584" s="7" customFormat="1" ht="15.75" customHeight="1" x14ac:dyDescent="0.25"/>
    <row r="585" s="7" customFormat="1" ht="15.75" customHeight="1" x14ac:dyDescent="0.25"/>
    <row r="586" s="7" customFormat="1" ht="15.75" customHeight="1" x14ac:dyDescent="0.25"/>
    <row r="587" s="7" customFormat="1" ht="15.75" customHeight="1" x14ac:dyDescent="0.25"/>
    <row r="588" s="7" customFormat="1" ht="15.75" customHeight="1" x14ac:dyDescent="0.25"/>
    <row r="589" s="7" customFormat="1" ht="15.75" customHeight="1" x14ac:dyDescent="0.25"/>
    <row r="590" s="7" customFormat="1" ht="15.75" customHeight="1" x14ac:dyDescent="0.25"/>
    <row r="591" s="7" customFormat="1" ht="15.75" customHeight="1" x14ac:dyDescent="0.25"/>
    <row r="592" s="7" customFormat="1" ht="15.75" customHeight="1" x14ac:dyDescent="0.25"/>
    <row r="593" s="7" customFormat="1" ht="15.75" customHeight="1" x14ac:dyDescent="0.25"/>
    <row r="594" s="7" customFormat="1" ht="15.75" customHeight="1" x14ac:dyDescent="0.25"/>
    <row r="595" s="7" customFormat="1" ht="15.75" customHeight="1" x14ac:dyDescent="0.25"/>
    <row r="596" s="7" customFormat="1" ht="15.75" customHeight="1" x14ac:dyDescent="0.25"/>
    <row r="597" s="7" customFormat="1" ht="15.75" customHeight="1" x14ac:dyDescent="0.25"/>
    <row r="598" s="7" customFormat="1" ht="15.75" customHeight="1" x14ac:dyDescent="0.25"/>
    <row r="599" s="7" customFormat="1" ht="15.75" customHeight="1" x14ac:dyDescent="0.25"/>
    <row r="600" s="7" customFormat="1" ht="15.75" customHeight="1" x14ac:dyDescent="0.25"/>
    <row r="601" s="7" customFormat="1" ht="15.75" customHeight="1" x14ac:dyDescent="0.25"/>
    <row r="602" s="7" customFormat="1" ht="15.75" customHeight="1" x14ac:dyDescent="0.25"/>
    <row r="603" s="7" customFormat="1" ht="15.75" customHeight="1" x14ac:dyDescent="0.25"/>
    <row r="604" s="7" customFormat="1" ht="15.75" customHeight="1" x14ac:dyDescent="0.25"/>
    <row r="605" s="7" customFormat="1" ht="15.75" customHeight="1" x14ac:dyDescent="0.25"/>
    <row r="606" s="7" customFormat="1" ht="15.75" customHeight="1" x14ac:dyDescent="0.25"/>
    <row r="607" s="7" customFormat="1" ht="15.75" customHeight="1" x14ac:dyDescent="0.25"/>
    <row r="608" s="7" customFormat="1" ht="15.75" customHeight="1" x14ac:dyDescent="0.25"/>
    <row r="609" s="7" customFormat="1" ht="15.75" customHeight="1" x14ac:dyDescent="0.25"/>
    <row r="610" s="7" customFormat="1" ht="15.75" customHeight="1" x14ac:dyDescent="0.25"/>
    <row r="611" s="7" customFormat="1" ht="15.75" customHeight="1" x14ac:dyDescent="0.25"/>
    <row r="612" s="7" customFormat="1" ht="15.75" customHeight="1" x14ac:dyDescent="0.25"/>
    <row r="613" s="7" customFormat="1" ht="15.75" customHeight="1" x14ac:dyDescent="0.25"/>
    <row r="614" s="7" customFormat="1" ht="15.75" customHeight="1" x14ac:dyDescent="0.25"/>
    <row r="615" s="7" customFormat="1" ht="15.75" customHeight="1" x14ac:dyDescent="0.25"/>
    <row r="616" s="7" customFormat="1" ht="15.75" customHeight="1" x14ac:dyDescent="0.25"/>
    <row r="617" s="7" customFormat="1" ht="15.75" customHeight="1" x14ac:dyDescent="0.25"/>
    <row r="618" s="7" customFormat="1" ht="15.75" customHeight="1" x14ac:dyDescent="0.25"/>
    <row r="619" s="7" customFormat="1" ht="15.75" customHeight="1" x14ac:dyDescent="0.25"/>
    <row r="620" s="7" customFormat="1" ht="15.75" customHeight="1" x14ac:dyDescent="0.25"/>
    <row r="621" s="7" customFormat="1" ht="15.75" customHeight="1" x14ac:dyDescent="0.25"/>
    <row r="622" s="7" customFormat="1" ht="15.75" customHeight="1" x14ac:dyDescent="0.25"/>
    <row r="623" s="7" customFormat="1" ht="15.75" customHeight="1" x14ac:dyDescent="0.25"/>
    <row r="624" s="7" customFormat="1" ht="15.75" customHeight="1" x14ac:dyDescent="0.25"/>
    <row r="625" s="7" customFormat="1" ht="15.75" customHeight="1" x14ac:dyDescent="0.25"/>
    <row r="626" s="7" customFormat="1" ht="15.75" customHeight="1" x14ac:dyDescent="0.25"/>
    <row r="627" s="7" customFormat="1" ht="15.75" customHeight="1" x14ac:dyDescent="0.25"/>
    <row r="628" s="7" customFormat="1" ht="15.75" customHeight="1" x14ac:dyDescent="0.25"/>
    <row r="629" s="7" customFormat="1" ht="15.75" customHeight="1" x14ac:dyDescent="0.25"/>
    <row r="630" s="7" customFormat="1" ht="15.75" customHeight="1" x14ac:dyDescent="0.25"/>
    <row r="631" s="7" customFormat="1" ht="15.75" customHeight="1" x14ac:dyDescent="0.25"/>
    <row r="632" s="7" customFormat="1" ht="15.75" customHeight="1" x14ac:dyDescent="0.25"/>
    <row r="633" s="7" customFormat="1" ht="15.75" customHeight="1" x14ac:dyDescent="0.25"/>
    <row r="634" s="7" customFormat="1" ht="15.75" customHeight="1" x14ac:dyDescent="0.25"/>
    <row r="635" s="7" customFormat="1" ht="15.75" customHeight="1" x14ac:dyDescent="0.25"/>
    <row r="636" s="7" customFormat="1" ht="15.75" customHeight="1" x14ac:dyDescent="0.25"/>
    <row r="637" s="7" customFormat="1" ht="15.75" customHeight="1" x14ac:dyDescent="0.25"/>
    <row r="638" s="7" customFormat="1" ht="15.75" customHeight="1" x14ac:dyDescent="0.25"/>
    <row r="639" s="7" customFormat="1" ht="15.75" customHeight="1" x14ac:dyDescent="0.25"/>
    <row r="640" s="7" customFormat="1" ht="15.75" customHeight="1" x14ac:dyDescent="0.25"/>
    <row r="641" s="7" customFormat="1" ht="15.75" customHeight="1" x14ac:dyDescent="0.25"/>
    <row r="642" s="7" customFormat="1" ht="15.75" customHeight="1" x14ac:dyDescent="0.25"/>
    <row r="643" s="7" customFormat="1" ht="15.75" customHeight="1" x14ac:dyDescent="0.25"/>
    <row r="644" s="7" customFormat="1" ht="15.75" customHeight="1" x14ac:dyDescent="0.25"/>
    <row r="645" s="7" customFormat="1" ht="15.75" customHeight="1" x14ac:dyDescent="0.25"/>
    <row r="646" s="7" customFormat="1" ht="15.75" customHeight="1" x14ac:dyDescent="0.25"/>
    <row r="647" s="7" customFormat="1" ht="15.75" customHeight="1" x14ac:dyDescent="0.25"/>
    <row r="648" s="7" customFormat="1" ht="15.75" customHeight="1" x14ac:dyDescent="0.25"/>
    <row r="649" s="7" customFormat="1" ht="15.75" customHeight="1" x14ac:dyDescent="0.25"/>
    <row r="650" s="7" customFormat="1" ht="15.75" customHeight="1" x14ac:dyDescent="0.25"/>
    <row r="651" s="7" customFormat="1" ht="15.75" customHeight="1" x14ac:dyDescent="0.25"/>
    <row r="652" s="7" customFormat="1" ht="15.75" customHeight="1" x14ac:dyDescent="0.25"/>
    <row r="653" s="7" customFormat="1" ht="15.75" customHeight="1" x14ac:dyDescent="0.25"/>
    <row r="654" s="7" customFormat="1" ht="15.75" customHeight="1" x14ac:dyDescent="0.25"/>
    <row r="655" s="7" customFormat="1" ht="15.75" customHeight="1" x14ac:dyDescent="0.25"/>
    <row r="656" s="7" customFormat="1" ht="15.75" customHeight="1" x14ac:dyDescent="0.25"/>
    <row r="657" s="7" customFormat="1" ht="15.75" customHeight="1" x14ac:dyDescent="0.25"/>
    <row r="658" s="7" customFormat="1" ht="15.75" customHeight="1" x14ac:dyDescent="0.25"/>
    <row r="659" s="7" customFormat="1" ht="15.75" customHeight="1" x14ac:dyDescent="0.25"/>
    <row r="660" s="7" customFormat="1" ht="15.75" customHeight="1" x14ac:dyDescent="0.25"/>
    <row r="661" s="7" customFormat="1" ht="15.75" customHeight="1" x14ac:dyDescent="0.25"/>
    <row r="662" s="7" customFormat="1" ht="15.75" customHeight="1" x14ac:dyDescent="0.25"/>
    <row r="663" s="7" customFormat="1" ht="15.75" customHeight="1" x14ac:dyDescent="0.25"/>
    <row r="664" s="7" customFormat="1" ht="15.75" customHeight="1" x14ac:dyDescent="0.25"/>
    <row r="665" s="7" customFormat="1" ht="15.75" customHeight="1" x14ac:dyDescent="0.25"/>
    <row r="666" s="7" customFormat="1" ht="15.75" customHeight="1" x14ac:dyDescent="0.25"/>
    <row r="667" s="7" customFormat="1" ht="15.75" customHeight="1" x14ac:dyDescent="0.25"/>
    <row r="668" s="7" customFormat="1" ht="15.75" customHeight="1" x14ac:dyDescent="0.25"/>
    <row r="669" s="7" customFormat="1" ht="15.75" customHeight="1" x14ac:dyDescent="0.25"/>
    <row r="670" s="7" customFormat="1" ht="15.75" customHeight="1" x14ac:dyDescent="0.25"/>
    <row r="671" s="7" customFormat="1" ht="15.75" customHeight="1" x14ac:dyDescent="0.25"/>
    <row r="672" s="7" customFormat="1" ht="15.75" customHeight="1" x14ac:dyDescent="0.25"/>
    <row r="673" s="7" customFormat="1" ht="15.75" customHeight="1" x14ac:dyDescent="0.25"/>
    <row r="674" s="7" customFormat="1" ht="15.75" customHeight="1" x14ac:dyDescent="0.25"/>
    <row r="675" s="7" customFormat="1" ht="15.75" customHeight="1" x14ac:dyDescent="0.25"/>
    <row r="676" s="7" customFormat="1" ht="15.75" customHeight="1" x14ac:dyDescent="0.25"/>
    <row r="677" s="7" customFormat="1" ht="15.75" customHeight="1" x14ac:dyDescent="0.25"/>
    <row r="678" s="7" customFormat="1" ht="15.75" customHeight="1" x14ac:dyDescent="0.25"/>
    <row r="679" s="7" customFormat="1" ht="15.75" customHeight="1" x14ac:dyDescent="0.25"/>
    <row r="680" s="7" customFormat="1" ht="15.75" customHeight="1" x14ac:dyDescent="0.25"/>
    <row r="681" s="7" customFormat="1" ht="15.75" customHeight="1" x14ac:dyDescent="0.25"/>
    <row r="682" s="7" customFormat="1" ht="15.75" customHeight="1" x14ac:dyDescent="0.25"/>
    <row r="683" s="7" customFormat="1" ht="15.75" customHeight="1" x14ac:dyDescent="0.25"/>
    <row r="684" s="7" customFormat="1" ht="15.75" customHeight="1" x14ac:dyDescent="0.25"/>
    <row r="685" s="7" customFormat="1" ht="15.75" customHeight="1" x14ac:dyDescent="0.25"/>
    <row r="686" s="7" customFormat="1" ht="15.75" customHeight="1" x14ac:dyDescent="0.25"/>
    <row r="687" s="7" customFormat="1" ht="15.75" customHeight="1" x14ac:dyDescent="0.25"/>
    <row r="688" s="7" customFormat="1" ht="15.75" customHeight="1" x14ac:dyDescent="0.25"/>
    <row r="689" s="7" customFormat="1" ht="15.75" customHeight="1" x14ac:dyDescent="0.25"/>
    <row r="690" s="7" customFormat="1" ht="15.75" customHeight="1" x14ac:dyDescent="0.25"/>
    <row r="691" s="7" customFormat="1" ht="15.75" customHeight="1" x14ac:dyDescent="0.25"/>
    <row r="692" s="7" customFormat="1" ht="15.75" customHeight="1" x14ac:dyDescent="0.25"/>
    <row r="693" s="7" customFormat="1" ht="15.75" customHeight="1" x14ac:dyDescent="0.25"/>
    <row r="694" s="7" customFormat="1" ht="15.75" customHeight="1" x14ac:dyDescent="0.25"/>
    <row r="695" s="7" customFormat="1" ht="15.75" customHeight="1" x14ac:dyDescent="0.25"/>
    <row r="696" s="7" customFormat="1" ht="15.75" customHeight="1" x14ac:dyDescent="0.25"/>
    <row r="697" s="7" customFormat="1" ht="15.75" customHeight="1" x14ac:dyDescent="0.25"/>
    <row r="698" s="7" customFormat="1" ht="15.75" customHeight="1" x14ac:dyDescent="0.25"/>
    <row r="699" s="7" customFormat="1" ht="15.75" customHeight="1" x14ac:dyDescent="0.25"/>
    <row r="700" s="7" customFormat="1" ht="15.75" customHeight="1" x14ac:dyDescent="0.25"/>
    <row r="701" s="7" customFormat="1" ht="15.75" customHeight="1" x14ac:dyDescent="0.25"/>
    <row r="702" s="7" customFormat="1" ht="15.75" customHeight="1" x14ac:dyDescent="0.25"/>
    <row r="703" s="7" customFormat="1" ht="15.75" customHeight="1" x14ac:dyDescent="0.25"/>
    <row r="704" s="7" customFormat="1" ht="15.75" customHeight="1" x14ac:dyDescent="0.25"/>
    <row r="705" s="7" customFormat="1" ht="15.75" customHeight="1" x14ac:dyDescent="0.25"/>
    <row r="706" s="7" customFormat="1" ht="15.75" customHeight="1" x14ac:dyDescent="0.25"/>
    <row r="707" s="7" customFormat="1" ht="15.75" customHeight="1" x14ac:dyDescent="0.25"/>
    <row r="708" s="7" customFormat="1" ht="15.75" customHeight="1" x14ac:dyDescent="0.25"/>
    <row r="709" s="7" customFormat="1" ht="15.75" customHeight="1" x14ac:dyDescent="0.25"/>
    <row r="710" s="7" customFormat="1" ht="15.75" customHeight="1" x14ac:dyDescent="0.25"/>
    <row r="711" s="7" customFormat="1" ht="15.75" customHeight="1" x14ac:dyDescent="0.25"/>
    <row r="712" s="7" customFormat="1" ht="15.75" customHeight="1" x14ac:dyDescent="0.25"/>
    <row r="713" s="7" customFormat="1" ht="15.75" customHeight="1" x14ac:dyDescent="0.25"/>
    <row r="714" s="7" customFormat="1" ht="15.75" customHeight="1" x14ac:dyDescent="0.25"/>
    <row r="715" s="7" customFormat="1" ht="15.75" customHeight="1" x14ac:dyDescent="0.25"/>
    <row r="716" s="7" customFormat="1" ht="15.75" customHeight="1" x14ac:dyDescent="0.25"/>
    <row r="717" s="7" customFormat="1" ht="15.75" customHeight="1" x14ac:dyDescent="0.25"/>
    <row r="718" s="7" customFormat="1" ht="15.75" customHeight="1" x14ac:dyDescent="0.25"/>
    <row r="719" s="7" customFormat="1" ht="15.75" customHeight="1" x14ac:dyDescent="0.25"/>
    <row r="720" s="7" customFormat="1" ht="15.75" customHeight="1" x14ac:dyDescent="0.25"/>
    <row r="721" s="7" customFormat="1" ht="15.75" customHeight="1" x14ac:dyDescent="0.25"/>
    <row r="722" s="7" customFormat="1" ht="15.75" customHeight="1" x14ac:dyDescent="0.25"/>
    <row r="723" s="7" customFormat="1" ht="15.75" customHeight="1" x14ac:dyDescent="0.25"/>
    <row r="724" s="7" customFormat="1" ht="15.75" customHeight="1" x14ac:dyDescent="0.25"/>
    <row r="725" s="7" customFormat="1" ht="15.75" customHeight="1" x14ac:dyDescent="0.25"/>
    <row r="726" s="7" customFormat="1" ht="15.75" customHeight="1" x14ac:dyDescent="0.25"/>
    <row r="727" s="7" customFormat="1" ht="15.75" customHeight="1" x14ac:dyDescent="0.25"/>
    <row r="728" s="7" customFormat="1" ht="15.75" customHeight="1" x14ac:dyDescent="0.25"/>
    <row r="729" s="7" customFormat="1" ht="15.75" customHeight="1" x14ac:dyDescent="0.25"/>
    <row r="730" s="7" customFormat="1" ht="15.75" customHeight="1" x14ac:dyDescent="0.25"/>
    <row r="731" s="7" customFormat="1" ht="15.75" customHeight="1" x14ac:dyDescent="0.25"/>
    <row r="732" s="7" customFormat="1" ht="15.75" customHeight="1" x14ac:dyDescent="0.25"/>
    <row r="733" s="7" customFormat="1" ht="15.75" customHeight="1" x14ac:dyDescent="0.25"/>
    <row r="734" s="7" customFormat="1" ht="15.75" customHeight="1" x14ac:dyDescent="0.25"/>
    <row r="735" s="7" customFormat="1" ht="15.75" customHeight="1" x14ac:dyDescent="0.25"/>
    <row r="736" s="7" customFormat="1" ht="15.75" customHeight="1" x14ac:dyDescent="0.25"/>
    <row r="737" s="7" customFormat="1" ht="15.75" customHeight="1" x14ac:dyDescent="0.25"/>
    <row r="738" s="7" customFormat="1" ht="15.75" customHeight="1" x14ac:dyDescent="0.25"/>
    <row r="739" s="7" customFormat="1" ht="15.75" customHeight="1" x14ac:dyDescent="0.25"/>
    <row r="740" s="7" customFormat="1" ht="15.75" customHeight="1" x14ac:dyDescent="0.25"/>
    <row r="741" s="7" customFormat="1" ht="15.75" customHeight="1" x14ac:dyDescent="0.25"/>
    <row r="742" s="7" customFormat="1" ht="15.75" customHeight="1" x14ac:dyDescent="0.25"/>
    <row r="743" s="7" customFormat="1" ht="15.75" customHeight="1" x14ac:dyDescent="0.25"/>
    <row r="744" s="7" customFormat="1" ht="15.75" customHeight="1" x14ac:dyDescent="0.25"/>
    <row r="745" s="7" customFormat="1" ht="15.75" customHeight="1" x14ac:dyDescent="0.25"/>
    <row r="746" s="7" customFormat="1" ht="15.75" customHeight="1" x14ac:dyDescent="0.25"/>
    <row r="747" s="7" customFormat="1" ht="15.75" customHeight="1" x14ac:dyDescent="0.25"/>
    <row r="748" s="7" customFormat="1" ht="15.75" customHeight="1" x14ac:dyDescent="0.25"/>
    <row r="749" s="7" customFormat="1" ht="15.75" customHeight="1" x14ac:dyDescent="0.25"/>
    <row r="750" s="7" customFormat="1" ht="15.75" customHeight="1" x14ac:dyDescent="0.25"/>
    <row r="751" s="7" customFormat="1" ht="15.75" customHeight="1" x14ac:dyDescent="0.25"/>
    <row r="752" s="7" customFormat="1" ht="15.75" customHeight="1" x14ac:dyDescent="0.25"/>
    <row r="753" s="7" customFormat="1" ht="15.75" customHeight="1" x14ac:dyDescent="0.25"/>
    <row r="754" s="7" customFormat="1" ht="15.75" customHeight="1" x14ac:dyDescent="0.25"/>
    <row r="755" s="7" customFormat="1" ht="15.75" customHeight="1" x14ac:dyDescent="0.25"/>
    <row r="756" s="7" customFormat="1" ht="15.75" customHeight="1" x14ac:dyDescent="0.25"/>
    <row r="757" s="7" customFormat="1" ht="15.75" customHeight="1" x14ac:dyDescent="0.25"/>
    <row r="758" s="7" customFormat="1" ht="15.75" customHeight="1" x14ac:dyDescent="0.25"/>
    <row r="759" s="7" customFormat="1" ht="15.75" customHeight="1" x14ac:dyDescent="0.25"/>
    <row r="760" s="7" customFormat="1" ht="15.75" customHeight="1" x14ac:dyDescent="0.25"/>
    <row r="761" s="7" customFormat="1" ht="15.75" customHeight="1" x14ac:dyDescent="0.25"/>
    <row r="762" s="7" customFormat="1" ht="15.75" customHeight="1" x14ac:dyDescent="0.25"/>
    <row r="763" s="7" customFormat="1" ht="15.75" customHeight="1" x14ac:dyDescent="0.25"/>
    <row r="764" s="7" customFormat="1" ht="15.75" customHeight="1" x14ac:dyDescent="0.25"/>
    <row r="765" s="7" customFormat="1" ht="15.75" customHeight="1" x14ac:dyDescent="0.25"/>
    <row r="766" s="7" customFormat="1" ht="15.75" customHeight="1" x14ac:dyDescent="0.25"/>
    <row r="767" s="7" customFormat="1" ht="15.75" customHeight="1" x14ac:dyDescent="0.25"/>
    <row r="768" s="7" customFormat="1" ht="15.75" customHeight="1" x14ac:dyDescent="0.25"/>
    <row r="769" s="7" customFormat="1" ht="15.75" customHeight="1" x14ac:dyDescent="0.25"/>
    <row r="770" s="7" customFormat="1" ht="15.75" customHeight="1" x14ac:dyDescent="0.25"/>
    <row r="771" s="7" customFormat="1" ht="15.75" customHeight="1" x14ac:dyDescent="0.25"/>
    <row r="772" s="7" customFormat="1" ht="15.75" customHeight="1" x14ac:dyDescent="0.25"/>
    <row r="773" s="7" customFormat="1" ht="15.75" customHeight="1" x14ac:dyDescent="0.25"/>
    <row r="774" s="7" customFormat="1" ht="15.75" customHeight="1" x14ac:dyDescent="0.25"/>
    <row r="775" s="7" customFormat="1" ht="15.75" customHeight="1" x14ac:dyDescent="0.25"/>
    <row r="776" s="7" customFormat="1" ht="15.75" customHeight="1" x14ac:dyDescent="0.25"/>
    <row r="777" s="7" customFormat="1" ht="15.75" customHeight="1" x14ac:dyDescent="0.25"/>
    <row r="778" s="7" customFormat="1" ht="15.75" customHeight="1" x14ac:dyDescent="0.25"/>
    <row r="779" s="7" customFormat="1" ht="15.75" customHeight="1" x14ac:dyDescent="0.25"/>
    <row r="780" s="7" customFormat="1" ht="15.75" customHeight="1" x14ac:dyDescent="0.25"/>
    <row r="781" s="7" customFormat="1" ht="15.75" customHeight="1" x14ac:dyDescent="0.25"/>
    <row r="782" s="7" customFormat="1" ht="15.75" customHeight="1" x14ac:dyDescent="0.25"/>
    <row r="783" s="7" customFormat="1" ht="15.75" customHeight="1" x14ac:dyDescent="0.25"/>
    <row r="784" s="7" customFormat="1" ht="15.75" customHeight="1" x14ac:dyDescent="0.25"/>
    <row r="785" s="7" customFormat="1" ht="15.75" customHeight="1" x14ac:dyDescent="0.25"/>
    <row r="786" s="7" customFormat="1" ht="15.75" customHeight="1" x14ac:dyDescent="0.25"/>
    <row r="787" s="7" customFormat="1" ht="15.75" customHeight="1" x14ac:dyDescent="0.25"/>
    <row r="788" s="7" customFormat="1" ht="15.75" customHeight="1" x14ac:dyDescent="0.25"/>
    <row r="789" s="7" customFormat="1" ht="15.75" customHeight="1" x14ac:dyDescent="0.25"/>
    <row r="790" s="7" customFormat="1" ht="15.75" customHeight="1" x14ac:dyDescent="0.25"/>
    <row r="791" s="7" customFormat="1" ht="15.75" customHeight="1" x14ac:dyDescent="0.25"/>
    <row r="792" s="7" customFormat="1" ht="15.75" customHeight="1" x14ac:dyDescent="0.25"/>
    <row r="793" s="7" customFormat="1" ht="15.75" customHeight="1" x14ac:dyDescent="0.25"/>
    <row r="794" s="7" customFormat="1" ht="15.75" customHeight="1" x14ac:dyDescent="0.25"/>
    <row r="795" s="7" customFormat="1" ht="15.75" customHeight="1" x14ac:dyDescent="0.25"/>
    <row r="796" s="7" customFormat="1" ht="15.75" customHeight="1" x14ac:dyDescent="0.25"/>
    <row r="797" s="7" customFormat="1" ht="15.75" customHeight="1" x14ac:dyDescent="0.25"/>
    <row r="798" s="7" customFormat="1" ht="15.75" customHeight="1" x14ac:dyDescent="0.25"/>
    <row r="799" s="7" customFormat="1" ht="15.75" customHeight="1" x14ac:dyDescent="0.25"/>
    <row r="800" s="7" customFormat="1" ht="15.75" customHeight="1" x14ac:dyDescent="0.25"/>
    <row r="801" s="7" customFormat="1" ht="15.75" customHeight="1" x14ac:dyDescent="0.25"/>
    <row r="802" s="7" customFormat="1" ht="15.75" customHeight="1" x14ac:dyDescent="0.25"/>
    <row r="803" s="7" customFormat="1" ht="15.75" customHeight="1" x14ac:dyDescent="0.25"/>
    <row r="804" s="7" customFormat="1" ht="15.75" customHeight="1" x14ac:dyDescent="0.25"/>
    <row r="805" s="7" customFormat="1" ht="15.75" customHeight="1" x14ac:dyDescent="0.25"/>
    <row r="806" s="7" customFormat="1" ht="15.75" customHeight="1" x14ac:dyDescent="0.25"/>
    <row r="807" s="7" customFormat="1" ht="15.75" customHeight="1" x14ac:dyDescent="0.25"/>
    <row r="808" s="7" customFormat="1" ht="15.75" customHeight="1" x14ac:dyDescent="0.25"/>
    <row r="809" s="7" customFormat="1" ht="15.75" customHeight="1" x14ac:dyDescent="0.25"/>
    <row r="810" s="7" customFormat="1" ht="15.75" customHeight="1" x14ac:dyDescent="0.25"/>
    <row r="811" s="7" customFormat="1" ht="15.75" customHeight="1" x14ac:dyDescent="0.25"/>
    <row r="812" s="7" customFormat="1" ht="15.75" customHeight="1" x14ac:dyDescent="0.25"/>
    <row r="813" s="7" customFormat="1" ht="15.75" customHeight="1" x14ac:dyDescent="0.25"/>
    <row r="814" s="7" customFormat="1" ht="15.75" customHeight="1" x14ac:dyDescent="0.25"/>
    <row r="815" s="7" customFormat="1" ht="15.75" customHeight="1" x14ac:dyDescent="0.25"/>
    <row r="816" s="7" customFormat="1" ht="15.75" customHeight="1" x14ac:dyDescent="0.25"/>
    <row r="817" s="7" customFormat="1" ht="15.75" customHeight="1" x14ac:dyDescent="0.25"/>
    <row r="818" s="7" customFormat="1" ht="15.75" customHeight="1" x14ac:dyDescent="0.25"/>
    <row r="819" s="7" customFormat="1" ht="15.75" customHeight="1" x14ac:dyDescent="0.25"/>
    <row r="820" s="7" customFormat="1" ht="15.75" customHeight="1" x14ac:dyDescent="0.25"/>
    <row r="821" s="7" customFormat="1" ht="15.75" customHeight="1" x14ac:dyDescent="0.25"/>
    <row r="822" s="7" customFormat="1" ht="15.75" customHeight="1" x14ac:dyDescent="0.25"/>
    <row r="823" s="7" customFormat="1" ht="15.75" customHeight="1" x14ac:dyDescent="0.25"/>
    <row r="824" s="7" customFormat="1" ht="15.75" customHeight="1" x14ac:dyDescent="0.25"/>
    <row r="825" s="7" customFormat="1" ht="15.75" customHeight="1" x14ac:dyDescent="0.25"/>
    <row r="826" s="7" customFormat="1" ht="15.75" customHeight="1" x14ac:dyDescent="0.25"/>
    <row r="827" s="7" customFormat="1" ht="15.75" customHeight="1" x14ac:dyDescent="0.25"/>
    <row r="828" s="7" customFormat="1" ht="15.75" customHeight="1" x14ac:dyDescent="0.25"/>
    <row r="829" s="7" customFormat="1" ht="15.75" customHeight="1" x14ac:dyDescent="0.25"/>
    <row r="830" s="7" customFormat="1" ht="15.75" customHeight="1" x14ac:dyDescent="0.25"/>
    <row r="831" s="7" customFormat="1" ht="15.75" customHeight="1" x14ac:dyDescent="0.25"/>
    <row r="832" s="7" customFormat="1" ht="15.75" customHeight="1" x14ac:dyDescent="0.25"/>
    <row r="833" s="7" customFormat="1" ht="15.75" customHeight="1" x14ac:dyDescent="0.25"/>
    <row r="834" s="7" customFormat="1" ht="15.75" customHeight="1" x14ac:dyDescent="0.25"/>
    <row r="835" s="7" customFormat="1" ht="15.75" customHeight="1" x14ac:dyDescent="0.25"/>
    <row r="836" s="7" customFormat="1" ht="15.75" customHeight="1" x14ac:dyDescent="0.25"/>
    <row r="837" s="7" customFormat="1" ht="15.75" customHeight="1" x14ac:dyDescent="0.25"/>
    <row r="838" s="7" customFormat="1" ht="15.75" customHeight="1" x14ac:dyDescent="0.25"/>
    <row r="839" s="7" customFormat="1" ht="15.75" customHeight="1" x14ac:dyDescent="0.25"/>
    <row r="840" s="7" customFormat="1" ht="15.75" customHeight="1" x14ac:dyDescent="0.25"/>
    <row r="841" s="7" customFormat="1" ht="15.75" customHeight="1" x14ac:dyDescent="0.25"/>
    <row r="842" s="7" customFormat="1" ht="15.75" customHeight="1" x14ac:dyDescent="0.25"/>
    <row r="843" s="7" customFormat="1" ht="15.75" customHeight="1" x14ac:dyDescent="0.25"/>
    <row r="844" s="7" customFormat="1" ht="15.75" customHeight="1" x14ac:dyDescent="0.25"/>
    <row r="845" s="7" customFormat="1" ht="15.75" customHeight="1" x14ac:dyDescent="0.25"/>
    <row r="846" s="7" customFormat="1" ht="15.75" customHeight="1" x14ac:dyDescent="0.25"/>
    <row r="847" s="7" customFormat="1" ht="15.75" customHeight="1" x14ac:dyDescent="0.25"/>
    <row r="848" s="7" customFormat="1" ht="15.75" customHeight="1" x14ac:dyDescent="0.25"/>
    <row r="849" s="7" customFormat="1" ht="15.75" customHeight="1" x14ac:dyDescent="0.25"/>
    <row r="850" s="7" customFormat="1" ht="15.75" customHeight="1" x14ac:dyDescent="0.25"/>
    <row r="851" s="7" customFormat="1" ht="15.75" customHeight="1" x14ac:dyDescent="0.25"/>
    <row r="852" s="7" customFormat="1" ht="15.75" customHeight="1" x14ac:dyDescent="0.25"/>
    <row r="853" s="7" customFormat="1" ht="15.75" customHeight="1" x14ac:dyDescent="0.25"/>
    <row r="854" s="7" customFormat="1" ht="15.75" customHeight="1" x14ac:dyDescent="0.25"/>
    <row r="855" s="7" customFormat="1" ht="15.75" customHeight="1" x14ac:dyDescent="0.25"/>
    <row r="856" s="7" customFormat="1" ht="15.75" customHeight="1" x14ac:dyDescent="0.25"/>
    <row r="857" s="7" customFormat="1" ht="15.75" customHeight="1" x14ac:dyDescent="0.25"/>
    <row r="858" s="7" customFormat="1" ht="15.75" customHeight="1" x14ac:dyDescent="0.25"/>
    <row r="859" s="7" customFormat="1" ht="15.75" customHeight="1" x14ac:dyDescent="0.25"/>
    <row r="860" s="7" customFormat="1" ht="15.75" customHeight="1" x14ac:dyDescent="0.25"/>
    <row r="861" s="7" customFormat="1" ht="15.75" customHeight="1" x14ac:dyDescent="0.25"/>
    <row r="862" s="7" customFormat="1" ht="15.75" customHeight="1" x14ac:dyDescent="0.25"/>
    <row r="863" s="7" customFormat="1" ht="15.75" customHeight="1" x14ac:dyDescent="0.25"/>
    <row r="864" s="7" customFormat="1" ht="15.75" customHeight="1" x14ac:dyDescent="0.25"/>
    <row r="865" s="7" customFormat="1" ht="15.75" customHeight="1" x14ac:dyDescent="0.25"/>
    <row r="866" s="7" customFormat="1" ht="15.75" customHeight="1" x14ac:dyDescent="0.25"/>
    <row r="867" s="7" customFormat="1" ht="15.75" customHeight="1" x14ac:dyDescent="0.25"/>
    <row r="868" s="7" customFormat="1" ht="15.75" customHeight="1" x14ac:dyDescent="0.25"/>
    <row r="869" s="7" customFormat="1" ht="15.75" customHeight="1" x14ac:dyDescent="0.25"/>
    <row r="870" s="7" customFormat="1" ht="15.75" customHeight="1" x14ac:dyDescent="0.25"/>
    <row r="871" s="7" customFormat="1" ht="15.75" customHeight="1" x14ac:dyDescent="0.25"/>
    <row r="872" s="7" customFormat="1" ht="15.75" customHeight="1" x14ac:dyDescent="0.25"/>
    <row r="873" s="7" customFormat="1" ht="15.75" customHeight="1" x14ac:dyDescent="0.25"/>
    <row r="874" s="7" customFormat="1" ht="15.75" customHeight="1" x14ac:dyDescent="0.25"/>
    <row r="875" s="7" customFormat="1" ht="15.75" customHeight="1" x14ac:dyDescent="0.25"/>
    <row r="876" s="7" customFormat="1" ht="15.75" customHeight="1" x14ac:dyDescent="0.25"/>
    <row r="877" s="7" customFormat="1" ht="15.75" customHeight="1" x14ac:dyDescent="0.25"/>
    <row r="878" s="7" customFormat="1" ht="15.75" customHeight="1" x14ac:dyDescent="0.25"/>
    <row r="879" s="7" customFormat="1" ht="15.75" customHeight="1" x14ac:dyDescent="0.25"/>
    <row r="880" s="7" customFormat="1" ht="15.75" customHeight="1" x14ac:dyDescent="0.25"/>
    <row r="881" s="7" customFormat="1" ht="15.75" customHeight="1" x14ac:dyDescent="0.25"/>
    <row r="882" s="7" customFormat="1" ht="15.75" customHeight="1" x14ac:dyDescent="0.25"/>
    <row r="883" s="7" customFormat="1" ht="15.75" customHeight="1" x14ac:dyDescent="0.25"/>
    <row r="884" s="7" customFormat="1" ht="15.75" customHeight="1" x14ac:dyDescent="0.25"/>
    <row r="885" s="7" customFormat="1" ht="15.75" customHeight="1" x14ac:dyDescent="0.25"/>
    <row r="886" s="7" customFormat="1" ht="15.75" customHeight="1" x14ac:dyDescent="0.25"/>
    <row r="887" s="7" customFormat="1" ht="15.75" customHeight="1" x14ac:dyDescent="0.25"/>
    <row r="888" s="7" customFormat="1" ht="15.75" customHeight="1" x14ac:dyDescent="0.25"/>
    <row r="889" s="7" customFormat="1" ht="15.75" customHeight="1" x14ac:dyDescent="0.25"/>
    <row r="890" s="7" customFormat="1" ht="15.75" customHeight="1" x14ac:dyDescent="0.25"/>
    <row r="891" s="7" customFormat="1" ht="15.75" customHeight="1" x14ac:dyDescent="0.25"/>
    <row r="892" s="7" customFormat="1" ht="15.75" customHeight="1" x14ac:dyDescent="0.25"/>
    <row r="893" s="7" customFormat="1" ht="15.75" customHeight="1" x14ac:dyDescent="0.25"/>
    <row r="894" s="7" customFormat="1" ht="15.75" customHeight="1" x14ac:dyDescent="0.25"/>
    <row r="895" s="7" customFormat="1" ht="15.75" customHeight="1" x14ac:dyDescent="0.25"/>
    <row r="896" s="7" customFormat="1" ht="15.75" customHeight="1" x14ac:dyDescent="0.25"/>
    <row r="897" s="7" customFormat="1" ht="15.75" customHeight="1" x14ac:dyDescent="0.25"/>
    <row r="898" s="7" customFormat="1" ht="15.75" customHeight="1" x14ac:dyDescent="0.25"/>
    <row r="899" s="7" customFormat="1" ht="15.75" customHeight="1" x14ac:dyDescent="0.25"/>
    <row r="900" s="7" customFormat="1" ht="15.75" customHeight="1" x14ac:dyDescent="0.25"/>
    <row r="901" s="7" customFormat="1" ht="15.75" customHeight="1" x14ac:dyDescent="0.25"/>
    <row r="902" s="7" customFormat="1" ht="15.75" customHeight="1" x14ac:dyDescent="0.25"/>
    <row r="903" s="7" customFormat="1" ht="15.75" customHeight="1" x14ac:dyDescent="0.25"/>
    <row r="904" s="7" customFormat="1" ht="15.75" customHeight="1" x14ac:dyDescent="0.25"/>
    <row r="905" s="7" customFormat="1" ht="15.75" customHeight="1" x14ac:dyDescent="0.25"/>
    <row r="906" s="7" customFormat="1" ht="15.75" customHeight="1" x14ac:dyDescent="0.25"/>
    <row r="907" s="7" customFormat="1" ht="15.75" customHeight="1" x14ac:dyDescent="0.25"/>
    <row r="908" s="7" customFormat="1" ht="15.75" customHeight="1" x14ac:dyDescent="0.25"/>
    <row r="909" s="7" customFormat="1" ht="15.75" customHeight="1" x14ac:dyDescent="0.25"/>
    <row r="910" s="7" customFormat="1" ht="15.75" customHeight="1" x14ac:dyDescent="0.25"/>
    <row r="911" s="7" customFormat="1" ht="15.75" customHeight="1" x14ac:dyDescent="0.25"/>
    <row r="912" s="7" customFormat="1" ht="15.75" customHeight="1" x14ac:dyDescent="0.25"/>
    <row r="913" s="7" customFormat="1" ht="15.75" customHeight="1" x14ac:dyDescent="0.25"/>
    <row r="914" s="7" customFormat="1" ht="15.75" customHeight="1" x14ac:dyDescent="0.25"/>
    <row r="915" s="7" customFormat="1" ht="15.75" customHeight="1" x14ac:dyDescent="0.25"/>
    <row r="916" s="7" customFormat="1" ht="15.75" customHeight="1" x14ac:dyDescent="0.25"/>
    <row r="917" s="7" customFormat="1" ht="15.75" customHeight="1" x14ac:dyDescent="0.25"/>
    <row r="918" s="7" customFormat="1" ht="15.75" customHeight="1" x14ac:dyDescent="0.25"/>
    <row r="919" s="7" customFormat="1" ht="15.75" customHeight="1" x14ac:dyDescent="0.25"/>
    <row r="920" s="7" customFormat="1" ht="15.75" customHeight="1" x14ac:dyDescent="0.25"/>
    <row r="921" s="7" customFormat="1" ht="15.75" customHeight="1" x14ac:dyDescent="0.25"/>
    <row r="922" s="7" customFormat="1" ht="15.75" customHeight="1" x14ac:dyDescent="0.25"/>
    <row r="923" s="7" customFormat="1" ht="15.75" customHeight="1" x14ac:dyDescent="0.25"/>
    <row r="924" s="7" customFormat="1" ht="15.75" customHeight="1" x14ac:dyDescent="0.25"/>
    <row r="925" s="7" customFormat="1" ht="15.75" customHeight="1" x14ac:dyDescent="0.25"/>
    <row r="926" s="7" customFormat="1" ht="15.75" customHeight="1" x14ac:dyDescent="0.25"/>
    <row r="927" s="7" customFormat="1" ht="15.75" customHeight="1" x14ac:dyDescent="0.25"/>
    <row r="928" s="7" customFormat="1" ht="15.75" customHeight="1" x14ac:dyDescent="0.25"/>
    <row r="929" s="7" customFormat="1" ht="15.75" customHeight="1" x14ac:dyDescent="0.25"/>
    <row r="930" s="7" customFormat="1" ht="15.75" customHeight="1" x14ac:dyDescent="0.25"/>
    <row r="931" s="7" customFormat="1" ht="15.75" customHeight="1" x14ac:dyDescent="0.25"/>
    <row r="932" s="7" customFormat="1" ht="15.75" customHeight="1" x14ac:dyDescent="0.25"/>
    <row r="933" s="7" customFormat="1" ht="15.75" customHeight="1" x14ac:dyDescent="0.25"/>
    <row r="934" s="7" customFormat="1" ht="15.75" customHeight="1" x14ac:dyDescent="0.25"/>
    <row r="935" s="7" customFormat="1" ht="15.75" customHeight="1" x14ac:dyDescent="0.25"/>
    <row r="936" s="7" customFormat="1" ht="15.75" customHeight="1" x14ac:dyDescent="0.25"/>
    <row r="937" s="7" customFormat="1" ht="15.75" customHeight="1" x14ac:dyDescent="0.25"/>
    <row r="938" s="7" customFormat="1" ht="15.75" customHeight="1" x14ac:dyDescent="0.25"/>
    <row r="939" s="7" customFormat="1" ht="15.75" customHeight="1" x14ac:dyDescent="0.25"/>
    <row r="940" s="7" customFormat="1" ht="15.75" customHeight="1" x14ac:dyDescent="0.25"/>
    <row r="941" s="7" customFormat="1" ht="15.75" customHeight="1" x14ac:dyDescent="0.25"/>
    <row r="942" s="7" customFormat="1" ht="15.75" customHeight="1" x14ac:dyDescent="0.25"/>
    <row r="943" s="7" customFormat="1" ht="15.75" customHeight="1" x14ac:dyDescent="0.25"/>
    <row r="944" s="7" customFormat="1" ht="15.75" customHeight="1" x14ac:dyDescent="0.25"/>
    <row r="945" s="7" customFormat="1" ht="15.75" customHeight="1" x14ac:dyDescent="0.25"/>
    <row r="946" s="7" customFormat="1" ht="15.75" customHeight="1" x14ac:dyDescent="0.25"/>
    <row r="947" s="7" customFormat="1" ht="15.75" customHeight="1" x14ac:dyDescent="0.25"/>
    <row r="948" s="7" customFormat="1" ht="15.75" customHeight="1" x14ac:dyDescent="0.25"/>
    <row r="949" s="7" customFormat="1" ht="15.75" customHeight="1" x14ac:dyDescent="0.25"/>
    <row r="950" s="7" customFormat="1" ht="15.75" customHeight="1" x14ac:dyDescent="0.25"/>
    <row r="951" s="7" customFormat="1" ht="15.75" customHeight="1" x14ac:dyDescent="0.25"/>
    <row r="952" s="7" customFormat="1" ht="15.75" customHeight="1" x14ac:dyDescent="0.25"/>
    <row r="953" s="7" customFormat="1" ht="15.75" customHeight="1" x14ac:dyDescent="0.25"/>
    <row r="954" s="7" customFormat="1" ht="15.75" customHeight="1" x14ac:dyDescent="0.25"/>
    <row r="955" s="7" customFormat="1" ht="15.75" customHeight="1" x14ac:dyDescent="0.25"/>
    <row r="956" s="7" customFormat="1" ht="15.75" customHeight="1" x14ac:dyDescent="0.25"/>
    <row r="957" s="7" customFormat="1" ht="15.75" customHeight="1" x14ac:dyDescent="0.25"/>
    <row r="958" s="7" customFormat="1" ht="15.75" customHeight="1" x14ac:dyDescent="0.25"/>
    <row r="959" s="7" customFormat="1" ht="15.75" customHeight="1" x14ac:dyDescent="0.25"/>
    <row r="960" s="7" customFormat="1" ht="15.75" customHeight="1" x14ac:dyDescent="0.25"/>
    <row r="961" s="7" customFormat="1" ht="15.75" customHeight="1" x14ac:dyDescent="0.25"/>
    <row r="962" s="7" customFormat="1" ht="15.75" customHeight="1" x14ac:dyDescent="0.25"/>
    <row r="963" s="7" customFormat="1" ht="15.75" customHeight="1" x14ac:dyDescent="0.25"/>
    <row r="964" s="7" customFormat="1" ht="15.75" customHeight="1" x14ac:dyDescent="0.25"/>
    <row r="965" s="7" customFormat="1" ht="15.75" customHeight="1" x14ac:dyDescent="0.25"/>
    <row r="966" s="7" customFormat="1" ht="15.75" customHeight="1" x14ac:dyDescent="0.25"/>
    <row r="967" s="7" customFormat="1" ht="15.75" customHeight="1" x14ac:dyDescent="0.25"/>
    <row r="968" s="7" customFormat="1" ht="15.75" customHeight="1" x14ac:dyDescent="0.25"/>
    <row r="969" s="7" customFormat="1" ht="15.75" customHeight="1" x14ac:dyDescent="0.25"/>
    <row r="970" s="7" customFormat="1" ht="15.75" customHeight="1" x14ac:dyDescent="0.25"/>
    <row r="971" s="7" customFormat="1" ht="15.75" customHeight="1" x14ac:dyDescent="0.25"/>
    <row r="972" s="7" customFormat="1" ht="15.75" customHeight="1" x14ac:dyDescent="0.25"/>
    <row r="973" s="7" customFormat="1" ht="15.75" customHeight="1" x14ac:dyDescent="0.25"/>
    <row r="974" s="7" customFormat="1" ht="15.75" customHeight="1" x14ac:dyDescent="0.25"/>
    <row r="975" s="7" customFormat="1" ht="15.75" customHeight="1" x14ac:dyDescent="0.25"/>
    <row r="976" s="7" customFormat="1" ht="15.75" customHeight="1" x14ac:dyDescent="0.25"/>
    <row r="977" s="7" customFormat="1" ht="15.75" customHeight="1" x14ac:dyDescent="0.25"/>
  </sheetData>
  <sheetProtection algorithmName="SHA-512" hashValue="brz+Y1qCuEQbq+uHCBCwWLkZ+J76jXrmI9ABYfdJgc2DPIx8INjLo8NqTIAhM88J8YK6PV2iKiHjOZid7c4B/g==" saltValue="5KQqVJakWB29tpS5Fbhs3A==" spinCount="100000" sheet="1" objects="1" scenarios="1" formatCells="0"/>
  <mergeCells count="42">
    <mergeCell ref="R36:R39"/>
    <mergeCell ref="E37:E39"/>
    <mergeCell ref="F37:F39"/>
    <mergeCell ref="G37:P37"/>
    <mergeCell ref="G38:I38"/>
    <mergeCell ref="J38:K38"/>
    <mergeCell ref="L38:P38"/>
    <mergeCell ref="Q36:Q39"/>
    <mergeCell ref="A36:A39"/>
    <mergeCell ref="B36:B39"/>
    <mergeCell ref="C36:C39"/>
    <mergeCell ref="D36:D39"/>
    <mergeCell ref="E36:P36"/>
    <mergeCell ref="Q24:Q27"/>
    <mergeCell ref="R24:R27"/>
    <mergeCell ref="E25:E27"/>
    <mergeCell ref="F25:F27"/>
    <mergeCell ref="G25:P25"/>
    <mergeCell ref="G26:I26"/>
    <mergeCell ref="J26:K26"/>
    <mergeCell ref="L26:P26"/>
    <mergeCell ref="G18:I18"/>
    <mergeCell ref="B21:C21"/>
    <mergeCell ref="G21:I21"/>
    <mergeCell ref="G22:I22"/>
    <mergeCell ref="A24:A27"/>
    <mergeCell ref="B24:B27"/>
    <mergeCell ref="C24:C27"/>
    <mergeCell ref="D24:D27"/>
    <mergeCell ref="E24:P24"/>
    <mergeCell ref="B18:C18"/>
    <mergeCell ref="B11:F11"/>
    <mergeCell ref="B12:F12"/>
    <mergeCell ref="B13:F13"/>
    <mergeCell ref="B14:F14"/>
    <mergeCell ref="B15:F15"/>
    <mergeCell ref="B10:F10"/>
    <mergeCell ref="A1:C4"/>
    <mergeCell ref="B6:F6"/>
    <mergeCell ref="B7:F7"/>
    <mergeCell ref="B8:F8"/>
    <mergeCell ref="B9:F9"/>
  </mergeCells>
  <dataValidations count="1">
    <dataValidation type="list" allowBlank="1" showInputMessage="1" showErrorMessage="1" sqref="G8" xr:uid="{065C719F-4619-4FCD-B199-D84F98BBC663}">
      <formula1>$N$18:$N$21</formula1>
    </dataValidation>
  </dataValidations>
  <pageMargins left="0.7" right="0.7" top="0.75" bottom="0.75" header="0" footer="0"/>
  <pageSetup paperSize="9" scale="5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Перший кредит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Буняк</dc:creator>
  <cp:lastModifiedBy>KG</cp:lastModifiedBy>
  <dcterms:created xsi:type="dcterms:W3CDTF">2023-12-14T11:30:38Z</dcterms:created>
  <dcterms:modified xsi:type="dcterms:W3CDTF">2024-01-29T14:58:10Z</dcterms:modified>
</cp:coreProperties>
</file>